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0730" windowHeight="11400"/>
  </bookViews>
  <sheets>
    <sheet name="martie" sheetId="1" r:id="rId1"/>
  </sheets>
  <definedNames>
    <definedName name="_xlnm.Print_Area" localSheetId="0">martie!$A$1:$J$502</definedName>
    <definedName name="_xlnm.Print_Area">#REF!</definedName>
    <definedName name="_xlnm.Print_Titles">#N/A</definedName>
    <definedName name="Z_397CD15D_2114_4EF5_824A_761F5DAAF476_.wvu.PrintArea" localSheetId="0" hidden="1">martie!$G$9:$J$437</definedName>
    <definedName name="Z_397CD15D_2114_4EF5_824A_761F5DAAF476_.wvu.Rows" localSheetId="0" hidden="1">martie!$7:$7,martie!$17:$17,martie!$21:$21,martie!$102:$102,martie!$104:$106,martie!$109:$111,martie!$113:$115,martie!$127:$127,martie!$133:$134,martie!$138:$139,martie!$144:$144,martie!$173:$173,martie!$178:$179,martie!$182:$184,martie!$201:$201,martie!$207:$208,martie!$212:$212,martie!$216:$217,martie!$219:$219,martie!$221:$221,martie!$231:$231,martie!$233:$233,martie!$240:$240,martie!$246:$246,martie!$258:$258,martie!$263:$264,martie!$267:$269,martie!$272:$274,martie!$277:$277,martie!$293:$293,martie!$299:$300,martie!$310:$312,martie!$315:$315,martie!$348:$349,martie!$363:$363,martie!#REF!,martie!$376:$376,martie!$379:$379,martie!$428:$428</definedName>
  </definedNames>
  <calcPr calcId="145621"/>
</workbook>
</file>

<file path=xl/calcChain.xml><?xml version="1.0" encoding="utf-8"?>
<calcChain xmlns="http://schemas.openxmlformats.org/spreadsheetml/2006/main">
  <c r="I414" i="1" l="1"/>
  <c r="I410" i="1"/>
  <c r="I409" i="1"/>
  <c r="I408" i="1"/>
  <c r="I407" i="1"/>
  <c r="I347" i="1"/>
  <c r="I362" i="1"/>
  <c r="H375" i="1" l="1"/>
  <c r="H235" i="1" l="1"/>
  <c r="H10" i="1" l="1"/>
  <c r="H14" i="1"/>
  <c r="H13" i="1" s="1"/>
  <c r="H19" i="1"/>
  <c r="H18" i="1" s="1"/>
  <c r="H46" i="1" s="1"/>
  <c r="H27" i="1"/>
  <c r="H26" i="1" s="1"/>
  <c r="H31" i="1"/>
  <c r="H30" i="1" s="1"/>
  <c r="H36" i="1"/>
  <c r="H43" i="1"/>
  <c r="H47" i="1"/>
  <c r="H51" i="1"/>
  <c r="H50" i="1" s="1"/>
  <c r="H49" i="1" s="1"/>
  <c r="H72" i="1"/>
  <c r="H57" i="1" s="1"/>
  <c r="H77" i="1"/>
  <c r="H78" i="1"/>
  <c r="H79" i="1"/>
  <c r="H80" i="1"/>
  <c r="H87" i="1"/>
  <c r="H94" i="1"/>
  <c r="H95" i="1"/>
  <c r="H67" i="1" s="1"/>
  <c r="H99" i="1"/>
  <c r="H117" i="1"/>
  <c r="H125" i="1"/>
  <c r="H132" i="1"/>
  <c r="H137" i="1"/>
  <c r="H142" i="1"/>
  <c r="H89" i="1" s="1"/>
  <c r="H64" i="1" s="1"/>
  <c r="H148" i="1"/>
  <c r="H164" i="1"/>
  <c r="H168" i="1"/>
  <c r="H186" i="1"/>
  <c r="H194" i="1"/>
  <c r="H206" i="1"/>
  <c r="H210" i="1"/>
  <c r="H218" i="1"/>
  <c r="H223" i="1"/>
  <c r="H73" i="1" s="1"/>
  <c r="H58" i="1" s="1"/>
  <c r="H226" i="1"/>
  <c r="H225" i="1" s="1"/>
  <c r="H228" i="1"/>
  <c r="H232" i="1"/>
  <c r="H230" i="1" s="1"/>
  <c r="H239" i="1"/>
  <c r="H238" i="1" s="1"/>
  <c r="H253" i="1"/>
  <c r="H271" i="1"/>
  <c r="H278" i="1"/>
  <c r="H286" i="1"/>
  <c r="H298" i="1"/>
  <c r="H302" i="1"/>
  <c r="H310" i="1"/>
  <c r="H313" i="1"/>
  <c r="H321" i="1"/>
  <c r="H320" i="1" s="1"/>
  <c r="H154" i="1" s="1"/>
  <c r="H324" i="1"/>
  <c r="H323" i="1" s="1"/>
  <c r="H330" i="1"/>
  <c r="H341" i="1"/>
  <c r="H346" i="1"/>
  <c r="H366" i="1" s="1"/>
  <c r="H365" i="1" s="1"/>
  <c r="H159" i="1"/>
  <c r="H352" i="1"/>
  <c r="H351" i="1" s="1"/>
  <c r="H350" i="1" s="1"/>
  <c r="H360" i="1"/>
  <c r="H359" i="1" s="1"/>
  <c r="H358" i="1" s="1"/>
  <c r="H163" i="1" s="1"/>
  <c r="H162" i="1" s="1"/>
  <c r="H368" i="1"/>
  <c r="H373" i="1"/>
  <c r="H372" i="1" s="1"/>
  <c r="H379" i="1"/>
  <c r="H378" i="1" s="1"/>
  <c r="H382" i="1"/>
  <c r="H385" i="1"/>
  <c r="H381" i="1" s="1"/>
  <c r="H81" i="1" s="1"/>
  <c r="H60" i="1" s="1"/>
  <c r="H387" i="1"/>
  <c r="H82" i="1" s="1"/>
  <c r="H61" i="1" s="1"/>
  <c r="H403" i="1"/>
  <c r="H397" i="1" s="1"/>
  <c r="H396" i="1" s="1"/>
  <c r="H395" i="1" s="1"/>
  <c r="H394" i="1" s="1"/>
  <c r="H431" i="1" s="1"/>
  <c r="H411" i="1"/>
  <c r="H420" i="1"/>
  <c r="H88" i="1" s="1"/>
  <c r="H63" i="1" s="1"/>
  <c r="H424" i="1"/>
  <c r="H423" i="1" s="1"/>
  <c r="H447" i="1"/>
  <c r="H446" i="1" s="1"/>
  <c r="H451" i="1"/>
  <c r="H453" i="1"/>
  <c r="H457" i="1"/>
  <c r="H456" i="1" s="1"/>
  <c r="H455" i="1" s="1"/>
  <c r="H443" i="1" s="1"/>
  <c r="H462" i="1"/>
  <c r="H461" i="1" s="1"/>
  <c r="H467" i="1"/>
  <c r="H471" i="1"/>
  <c r="H475" i="1"/>
  <c r="H487" i="1"/>
  <c r="H466" i="1" l="1"/>
  <c r="H450" i="1"/>
  <c r="H442" i="1" s="1"/>
  <c r="H167" i="1"/>
  <c r="H124" i="1"/>
  <c r="H193" i="1"/>
  <c r="H166" i="1" s="1"/>
  <c r="H146" i="1"/>
  <c r="H98" i="1"/>
  <c r="H329" i="1"/>
  <c r="H84" i="1" s="1"/>
  <c r="H285" i="1"/>
  <c r="H153" i="1" s="1"/>
  <c r="H252" i="1"/>
  <c r="H152" i="1" s="1"/>
  <c r="H371" i="1"/>
  <c r="H370" i="1" s="1"/>
  <c r="H430" i="1"/>
  <c r="H86" i="1"/>
  <c r="H85" i="1" s="1"/>
  <c r="H12" i="1"/>
  <c r="H441" i="1"/>
  <c r="H440" i="1" s="1"/>
  <c r="H439" i="1" s="1"/>
  <c r="H445" i="1"/>
  <c r="H444" i="1" s="1"/>
  <c r="H91" i="1"/>
  <c r="H237" i="1"/>
  <c r="H161" i="1" s="1"/>
  <c r="H160" i="1" s="1"/>
  <c r="H74" i="1"/>
  <c r="H59" i="1" s="1"/>
  <c r="H76" i="1"/>
  <c r="H75" i="1" s="1"/>
  <c r="H156" i="1"/>
  <c r="H248" i="1"/>
  <c r="H247" i="1" s="1"/>
  <c r="H25" i="1"/>
  <c r="H155" i="1"/>
  <c r="H93" i="1"/>
  <c r="H92" i="1" s="1"/>
  <c r="H97" i="1" l="1"/>
  <c r="H96" i="1" s="1"/>
  <c r="H147" i="1"/>
  <c r="H149" i="1" s="1"/>
  <c r="H432" i="1"/>
  <c r="H364" i="1"/>
  <c r="H328" i="1"/>
  <c r="H71" i="1"/>
  <c r="H56" i="1" s="1"/>
  <c r="H70" i="1"/>
  <c r="H55" i="1" s="1"/>
  <c r="H251" i="1"/>
  <c r="H250" i="1" s="1"/>
  <c r="H369" i="1" s="1"/>
  <c r="H367" i="1" s="1"/>
  <c r="H429" i="1"/>
  <c r="H434" i="1"/>
  <c r="H437" i="1" s="1"/>
  <c r="H66" i="1"/>
  <c r="H65" i="1" s="1"/>
  <c r="H90" i="1"/>
  <c r="H9" i="1"/>
  <c r="H8" i="1" s="1"/>
  <c r="H165" i="1"/>
  <c r="H249" i="1" s="1"/>
  <c r="H158" i="1" l="1"/>
  <c r="H151" i="1" s="1"/>
  <c r="H150" i="1" s="1"/>
  <c r="H433" i="1" s="1"/>
  <c r="H436" i="1" s="1"/>
  <c r="H83" i="1"/>
  <c r="H48" i="1"/>
  <c r="H69" i="1" l="1"/>
  <c r="H68" i="1" s="1"/>
  <c r="H62" i="1"/>
  <c r="H54" i="1" s="1"/>
  <c r="H53" i="1" s="1"/>
  <c r="H435" i="1" s="1"/>
  <c r="I10" i="1" l="1"/>
  <c r="J11" i="1"/>
  <c r="I14" i="1"/>
  <c r="I13" i="1" s="1"/>
  <c r="J15" i="1"/>
  <c r="J16" i="1"/>
  <c r="I19" i="1"/>
  <c r="I18" i="1" s="1"/>
  <c r="I46" i="1" s="1"/>
  <c r="J20" i="1"/>
  <c r="J21" i="1"/>
  <c r="J22" i="1"/>
  <c r="J23" i="1"/>
  <c r="J24" i="1"/>
  <c r="I27" i="1"/>
  <c r="I26" i="1" s="1"/>
  <c r="I25" i="1" s="1"/>
  <c r="J28" i="1"/>
  <c r="J29" i="1"/>
  <c r="I31" i="1"/>
  <c r="I30" i="1" s="1"/>
  <c r="J32" i="1"/>
  <c r="J33" i="1"/>
  <c r="J34" i="1"/>
  <c r="J35" i="1"/>
  <c r="I36" i="1"/>
  <c r="J37" i="1"/>
  <c r="I43" i="1"/>
  <c r="J44" i="1"/>
  <c r="J45" i="1"/>
  <c r="I47" i="1"/>
  <c r="J47" i="1"/>
  <c r="I51" i="1"/>
  <c r="I50" i="1" s="1"/>
  <c r="I49" i="1" s="1"/>
  <c r="J51" i="1"/>
  <c r="I72" i="1"/>
  <c r="I57" i="1" s="1"/>
  <c r="I77" i="1"/>
  <c r="I78" i="1"/>
  <c r="I79" i="1"/>
  <c r="I80" i="1"/>
  <c r="I87" i="1"/>
  <c r="I94" i="1"/>
  <c r="I95" i="1"/>
  <c r="I67" i="1" s="1"/>
  <c r="I99" i="1"/>
  <c r="J100" i="1"/>
  <c r="J101" i="1"/>
  <c r="J103" i="1"/>
  <c r="J107" i="1"/>
  <c r="J108" i="1"/>
  <c r="J112" i="1"/>
  <c r="J116" i="1"/>
  <c r="I117" i="1"/>
  <c r="J118" i="1"/>
  <c r="J119" i="1"/>
  <c r="J120" i="1"/>
  <c r="J121" i="1"/>
  <c r="J122" i="1"/>
  <c r="J123" i="1"/>
  <c r="I125" i="1"/>
  <c r="J126" i="1"/>
  <c r="J127" i="1"/>
  <c r="J128" i="1"/>
  <c r="J129" i="1"/>
  <c r="J130" i="1"/>
  <c r="J131" i="1"/>
  <c r="I132" i="1"/>
  <c r="J135" i="1"/>
  <c r="J136" i="1"/>
  <c r="I137" i="1"/>
  <c r="J140" i="1"/>
  <c r="J141" i="1"/>
  <c r="I142" i="1"/>
  <c r="I89" i="1" s="1"/>
  <c r="I64" i="1" s="1"/>
  <c r="J143" i="1"/>
  <c r="I146" i="1"/>
  <c r="I148" i="1"/>
  <c r="I159" i="1"/>
  <c r="I164" i="1"/>
  <c r="I168" i="1"/>
  <c r="J169" i="1"/>
  <c r="J170" i="1"/>
  <c r="J171" i="1"/>
  <c r="J172" i="1"/>
  <c r="J174" i="1"/>
  <c r="J175" i="1"/>
  <c r="J176" i="1"/>
  <c r="J177" i="1"/>
  <c r="J180" i="1"/>
  <c r="J181" i="1"/>
  <c r="J185" i="1"/>
  <c r="I186" i="1"/>
  <c r="J187" i="1"/>
  <c r="J188" i="1"/>
  <c r="J189" i="1"/>
  <c r="J190" i="1"/>
  <c r="J191" i="1"/>
  <c r="J192" i="1"/>
  <c r="I194" i="1"/>
  <c r="J195" i="1"/>
  <c r="J196" i="1"/>
  <c r="J197" i="1"/>
  <c r="J198" i="1"/>
  <c r="J199" i="1"/>
  <c r="J200" i="1"/>
  <c r="J202" i="1"/>
  <c r="J203" i="1"/>
  <c r="J204" i="1"/>
  <c r="J205" i="1"/>
  <c r="I206" i="1"/>
  <c r="J209" i="1"/>
  <c r="I210" i="1"/>
  <c r="J211" i="1"/>
  <c r="J213" i="1"/>
  <c r="J214" i="1"/>
  <c r="J215" i="1"/>
  <c r="I218" i="1"/>
  <c r="J220" i="1"/>
  <c r="J222" i="1"/>
  <c r="I223" i="1"/>
  <c r="J224" i="1"/>
  <c r="I226" i="1"/>
  <c r="I225" i="1" s="1"/>
  <c r="J227" i="1"/>
  <c r="I228" i="1"/>
  <c r="J228" i="1"/>
  <c r="I232" i="1"/>
  <c r="I230" i="1" s="1"/>
  <c r="J234" i="1"/>
  <c r="I235" i="1"/>
  <c r="J235" i="1"/>
  <c r="I239" i="1"/>
  <c r="I238" i="1" s="1"/>
  <c r="J241" i="1"/>
  <c r="J242" i="1"/>
  <c r="J243" i="1"/>
  <c r="J244" i="1"/>
  <c r="J245" i="1"/>
  <c r="I253" i="1"/>
  <c r="J254" i="1"/>
  <c r="J255" i="1"/>
  <c r="J256" i="1"/>
  <c r="J257" i="1"/>
  <c r="J259" i="1"/>
  <c r="J260" i="1"/>
  <c r="J261" i="1"/>
  <c r="J262" i="1"/>
  <c r="J265" i="1"/>
  <c r="J266" i="1"/>
  <c r="J270" i="1"/>
  <c r="I271" i="1"/>
  <c r="J272" i="1"/>
  <c r="J275" i="1"/>
  <c r="J276" i="1"/>
  <c r="I278" i="1"/>
  <c r="J279" i="1"/>
  <c r="J280" i="1"/>
  <c r="J281" i="1"/>
  <c r="J282" i="1"/>
  <c r="J283" i="1"/>
  <c r="J284" i="1"/>
  <c r="I286" i="1"/>
  <c r="J287" i="1"/>
  <c r="J288" i="1"/>
  <c r="J289" i="1"/>
  <c r="J290" i="1"/>
  <c r="J291" i="1"/>
  <c r="J292" i="1"/>
  <c r="J294" i="1"/>
  <c r="J295" i="1"/>
  <c r="J296" i="1"/>
  <c r="J297" i="1"/>
  <c r="I298" i="1"/>
  <c r="J301" i="1"/>
  <c r="I302" i="1"/>
  <c r="J303" i="1"/>
  <c r="J304" i="1"/>
  <c r="J305" i="1"/>
  <c r="J306" i="1"/>
  <c r="J307" i="1"/>
  <c r="J308" i="1"/>
  <c r="J309" i="1"/>
  <c r="I310" i="1"/>
  <c r="J311" i="1"/>
  <c r="I313" i="1"/>
  <c r="J314" i="1"/>
  <c r="J316" i="1"/>
  <c r="J317" i="1"/>
  <c r="J318" i="1"/>
  <c r="J319" i="1"/>
  <c r="I321" i="1"/>
  <c r="I320" i="1" s="1"/>
  <c r="I154" i="1" s="1"/>
  <c r="J322" i="1"/>
  <c r="I324" i="1"/>
  <c r="J325" i="1"/>
  <c r="J326" i="1"/>
  <c r="J327" i="1"/>
  <c r="I330" i="1"/>
  <c r="J331" i="1"/>
  <c r="J332" i="1"/>
  <c r="J333" i="1"/>
  <c r="J334" i="1"/>
  <c r="J335" i="1"/>
  <c r="J336" i="1"/>
  <c r="J337" i="1"/>
  <c r="J338" i="1"/>
  <c r="J339" i="1"/>
  <c r="J340" i="1"/>
  <c r="I341" i="1"/>
  <c r="J342" i="1"/>
  <c r="J343" i="1"/>
  <c r="J344" i="1"/>
  <c r="J345" i="1"/>
  <c r="I346" i="1"/>
  <c r="J347" i="1"/>
  <c r="J349" i="1"/>
  <c r="J348" i="1" s="1"/>
  <c r="I352" i="1"/>
  <c r="I351" i="1" s="1"/>
  <c r="I350" i="1" s="1"/>
  <c r="J353" i="1"/>
  <c r="J354" i="1"/>
  <c r="J355" i="1"/>
  <c r="J356" i="1"/>
  <c r="J357" i="1"/>
  <c r="I360" i="1"/>
  <c r="I359" i="1" s="1"/>
  <c r="I358" i="1" s="1"/>
  <c r="I163" i="1" s="1"/>
  <c r="I162" i="1" s="1"/>
  <c r="J361" i="1"/>
  <c r="J362" i="1"/>
  <c r="I368" i="1"/>
  <c r="I373" i="1"/>
  <c r="I372" i="1" s="1"/>
  <c r="J374" i="1"/>
  <c r="I375" i="1"/>
  <c r="J377" i="1"/>
  <c r="I379" i="1"/>
  <c r="I378" i="1" s="1"/>
  <c r="J380" i="1"/>
  <c r="I382" i="1"/>
  <c r="I381" i="1" s="1"/>
  <c r="I81" i="1" s="1"/>
  <c r="I60" i="1" s="1"/>
  <c r="J383" i="1"/>
  <c r="J384" i="1"/>
  <c r="I385" i="1"/>
  <c r="J386" i="1"/>
  <c r="I387" i="1"/>
  <c r="I82" i="1" s="1"/>
  <c r="I61" i="1" s="1"/>
  <c r="J388" i="1"/>
  <c r="J389" i="1"/>
  <c r="J390" i="1"/>
  <c r="J391" i="1"/>
  <c r="J392" i="1"/>
  <c r="J393" i="1"/>
  <c r="J398" i="1"/>
  <c r="J400" i="1"/>
  <c r="J401" i="1"/>
  <c r="J402" i="1"/>
  <c r="I403" i="1"/>
  <c r="J404" i="1"/>
  <c r="J405" i="1"/>
  <c r="J406" i="1"/>
  <c r="J407" i="1"/>
  <c r="J408" i="1"/>
  <c r="J409" i="1"/>
  <c r="J410" i="1"/>
  <c r="I411" i="1"/>
  <c r="J412" i="1"/>
  <c r="J413" i="1"/>
  <c r="J414" i="1"/>
  <c r="J415" i="1"/>
  <c r="J416" i="1"/>
  <c r="J417" i="1"/>
  <c r="J418" i="1"/>
  <c r="J419" i="1"/>
  <c r="I420" i="1"/>
  <c r="I88" i="1" s="1"/>
  <c r="I63" i="1" s="1"/>
  <c r="I424" i="1"/>
  <c r="I93" i="1" s="1"/>
  <c r="I92" i="1" s="1"/>
  <c r="J425" i="1"/>
  <c r="J426" i="1"/>
  <c r="J427" i="1"/>
  <c r="I447" i="1"/>
  <c r="I446" i="1" s="1"/>
  <c r="J448" i="1"/>
  <c r="J449" i="1"/>
  <c r="I451" i="1"/>
  <c r="J452" i="1"/>
  <c r="J451" i="1" s="1"/>
  <c r="I453" i="1"/>
  <c r="J454" i="1"/>
  <c r="J453" i="1" s="1"/>
  <c r="I457" i="1"/>
  <c r="I456" i="1" s="1"/>
  <c r="I455" i="1" s="1"/>
  <c r="I443" i="1" s="1"/>
  <c r="J458" i="1"/>
  <c r="J457" i="1" s="1"/>
  <c r="J456" i="1" s="1"/>
  <c r="J455" i="1" s="1"/>
  <c r="J443" i="1" s="1"/>
  <c r="I462" i="1"/>
  <c r="I461" i="1" s="1"/>
  <c r="J463" i="1"/>
  <c r="J464" i="1"/>
  <c r="J465" i="1"/>
  <c r="I467" i="1"/>
  <c r="J468" i="1"/>
  <c r="J469" i="1"/>
  <c r="J470" i="1"/>
  <c r="I471" i="1"/>
  <c r="J472" i="1"/>
  <c r="J473" i="1"/>
  <c r="J474" i="1"/>
  <c r="I475" i="1"/>
  <c r="J476" i="1"/>
  <c r="J477" i="1"/>
  <c r="J478" i="1"/>
  <c r="J481" i="1"/>
  <c r="J482" i="1"/>
  <c r="J483" i="1"/>
  <c r="J484" i="1"/>
  <c r="J485" i="1"/>
  <c r="I487" i="1"/>
  <c r="I167" i="1" l="1"/>
  <c r="I329" i="1"/>
  <c r="I84" i="1" s="1"/>
  <c r="I124" i="1"/>
  <c r="I450" i="1"/>
  <c r="I442" i="1" s="1"/>
  <c r="J420" i="1"/>
  <c r="I73" i="1"/>
  <c r="I58" i="1" s="1"/>
  <c r="I98" i="1"/>
  <c r="J447" i="1"/>
  <c r="J446" i="1" s="1"/>
  <c r="J441" i="1" s="1"/>
  <c r="J462" i="1"/>
  <c r="J461" i="1" s="1"/>
  <c r="J424" i="1"/>
  <c r="J423" i="1" s="1"/>
  <c r="J387" i="1"/>
  <c r="J385" i="1"/>
  <c r="J341" i="1"/>
  <c r="J72" i="1"/>
  <c r="J310" i="1"/>
  <c r="J298" i="1"/>
  <c r="J239" i="1"/>
  <c r="J226" i="1"/>
  <c r="J223" i="1"/>
  <c r="J210" i="1"/>
  <c r="J206" i="1"/>
  <c r="J186" i="1"/>
  <c r="J148" i="1"/>
  <c r="J125" i="1"/>
  <c r="J382" i="1"/>
  <c r="J78" i="1"/>
  <c r="J375" i="1"/>
  <c r="J73" i="1" s="1"/>
  <c r="J94" i="1"/>
  <c r="J352" i="1"/>
  <c r="J271" i="1"/>
  <c r="J142" i="1"/>
  <c r="J132" i="1"/>
  <c r="J117" i="1"/>
  <c r="J99" i="1"/>
  <c r="J475" i="1"/>
  <c r="J471" i="1"/>
  <c r="J466" i="1" s="1"/>
  <c r="J467" i="1"/>
  <c r="I466" i="1"/>
  <c r="J373" i="1"/>
  <c r="J50" i="1"/>
  <c r="J31" i="1"/>
  <c r="J14" i="1"/>
  <c r="J10" i="1"/>
  <c r="J43" i="1"/>
  <c r="J36" i="1"/>
  <c r="J19" i="1"/>
  <c r="J88" i="1"/>
  <c r="J159" i="1"/>
  <c r="J411" i="1"/>
  <c r="J346" i="1"/>
  <c r="L340" i="1"/>
  <c r="N340" i="1" s="1"/>
  <c r="P340" i="1" s="1"/>
  <c r="R340" i="1" s="1"/>
  <c r="T340" i="1" s="1"/>
  <c r="V340" i="1" s="1"/>
  <c r="X340" i="1" s="1"/>
  <c r="Z340" i="1" s="1"/>
  <c r="AB340" i="1" s="1"/>
  <c r="J330" i="1"/>
  <c r="J329" i="1" s="1"/>
  <c r="J80" i="1"/>
  <c r="J79" i="1"/>
  <c r="J368" i="1"/>
  <c r="L316" i="1"/>
  <c r="N316" i="1" s="1"/>
  <c r="P316" i="1" s="1"/>
  <c r="R316" i="1" s="1"/>
  <c r="T316" i="1" s="1"/>
  <c r="V316" i="1" s="1"/>
  <c r="X316" i="1" s="1"/>
  <c r="Z316" i="1" s="1"/>
  <c r="AB316" i="1" s="1"/>
  <c r="J302" i="1"/>
  <c r="L282" i="1"/>
  <c r="N282" i="1" s="1"/>
  <c r="P282" i="1" s="1"/>
  <c r="R282" i="1" s="1"/>
  <c r="T282" i="1" s="1"/>
  <c r="V282" i="1" s="1"/>
  <c r="X282" i="1" s="1"/>
  <c r="Z282" i="1" s="1"/>
  <c r="AB282" i="1" s="1"/>
  <c r="J87" i="1"/>
  <c r="L198" i="1"/>
  <c r="N198" i="1" s="1"/>
  <c r="P198" i="1" s="1"/>
  <c r="R198" i="1" s="1"/>
  <c r="T198" i="1" s="1"/>
  <c r="V198" i="1" s="1"/>
  <c r="X198" i="1" s="1"/>
  <c r="Z198" i="1" s="1"/>
  <c r="AB198" i="1" s="1"/>
  <c r="J487" i="1"/>
  <c r="I252" i="1"/>
  <c r="I152" i="1" s="1"/>
  <c r="J253" i="1"/>
  <c r="J324" i="1"/>
  <c r="J77" i="1"/>
  <c r="J286" i="1"/>
  <c r="J278" i="1"/>
  <c r="J194" i="1"/>
  <c r="I441" i="1"/>
  <c r="I440" i="1" s="1"/>
  <c r="I439" i="1" s="1"/>
  <c r="J93" i="1"/>
  <c r="I430" i="1"/>
  <c r="I91" i="1"/>
  <c r="I237" i="1"/>
  <c r="I161" i="1" s="1"/>
  <c r="I160" i="1" s="1"/>
  <c r="J450" i="1"/>
  <c r="J442" i="1" s="1"/>
  <c r="I397" i="1"/>
  <c r="I396" i="1" s="1"/>
  <c r="I395" i="1" s="1"/>
  <c r="I394" i="1" s="1"/>
  <c r="I431" i="1" s="1"/>
  <c r="J399" i="1"/>
  <c r="J146" i="1"/>
  <c r="I97" i="1"/>
  <c r="I96" i="1" s="1"/>
  <c r="I147" i="1"/>
  <c r="I149" i="1" s="1"/>
  <c r="I328" i="1"/>
  <c r="I158" i="1" s="1"/>
  <c r="J321" i="1"/>
  <c r="J95" i="1"/>
  <c r="I76" i="1"/>
  <c r="I75" i="1" s="1"/>
  <c r="I248" i="1"/>
  <c r="I247" i="1" s="1"/>
  <c r="J155" i="1"/>
  <c r="I12" i="1"/>
  <c r="I9" i="1" s="1"/>
  <c r="I8" i="1" s="1"/>
  <c r="I423" i="1"/>
  <c r="J403" i="1"/>
  <c r="J379" i="1"/>
  <c r="J360" i="1"/>
  <c r="I366" i="1"/>
  <c r="I365" i="1" s="1"/>
  <c r="I323" i="1"/>
  <c r="I74" i="1" s="1"/>
  <c r="I59" i="1" s="1"/>
  <c r="J313" i="1"/>
  <c r="I285" i="1"/>
  <c r="J218" i="1"/>
  <c r="I193" i="1"/>
  <c r="J168" i="1"/>
  <c r="I155" i="1"/>
  <c r="J137" i="1"/>
  <c r="J232" i="1"/>
  <c r="J164" i="1"/>
  <c r="J27" i="1"/>
  <c r="AA487" i="1"/>
  <c r="Y487" i="1"/>
  <c r="W487" i="1"/>
  <c r="U487" i="1"/>
  <c r="S487" i="1"/>
  <c r="Q487" i="1"/>
  <c r="O487" i="1"/>
  <c r="M487" i="1"/>
  <c r="K487" i="1"/>
  <c r="L485" i="1"/>
  <c r="N485" i="1" s="1"/>
  <c r="P485" i="1" s="1"/>
  <c r="R485" i="1" s="1"/>
  <c r="T485" i="1" s="1"/>
  <c r="V485" i="1" s="1"/>
  <c r="X485" i="1" s="1"/>
  <c r="Z485" i="1" s="1"/>
  <c r="AB485" i="1" s="1"/>
  <c r="L484" i="1"/>
  <c r="N484" i="1" s="1"/>
  <c r="P484" i="1" s="1"/>
  <c r="R484" i="1" s="1"/>
  <c r="T484" i="1" s="1"/>
  <c r="V484" i="1" s="1"/>
  <c r="X484" i="1" s="1"/>
  <c r="Z484" i="1" s="1"/>
  <c r="AB484" i="1" s="1"/>
  <c r="L483" i="1"/>
  <c r="N483" i="1" s="1"/>
  <c r="P483" i="1" s="1"/>
  <c r="R483" i="1" s="1"/>
  <c r="T483" i="1" s="1"/>
  <c r="V483" i="1" s="1"/>
  <c r="X483" i="1" s="1"/>
  <c r="Z483" i="1" s="1"/>
  <c r="AB483" i="1" s="1"/>
  <c r="L482" i="1"/>
  <c r="N482" i="1" s="1"/>
  <c r="P482" i="1" s="1"/>
  <c r="R482" i="1" s="1"/>
  <c r="T482" i="1" s="1"/>
  <c r="V482" i="1" s="1"/>
  <c r="X482" i="1" s="1"/>
  <c r="Z482" i="1" s="1"/>
  <c r="AB482" i="1" s="1"/>
  <c r="L478" i="1"/>
  <c r="N478" i="1" s="1"/>
  <c r="P478" i="1" s="1"/>
  <c r="R478" i="1" s="1"/>
  <c r="T478" i="1" s="1"/>
  <c r="V478" i="1" s="1"/>
  <c r="X478" i="1" s="1"/>
  <c r="Z478" i="1" s="1"/>
  <c r="AB478" i="1" s="1"/>
  <c r="L476" i="1"/>
  <c r="AA475" i="1"/>
  <c r="Y475" i="1"/>
  <c r="W475" i="1"/>
  <c r="U475" i="1"/>
  <c r="S475" i="1"/>
  <c r="Q475" i="1"/>
  <c r="O475" i="1"/>
  <c r="M475" i="1"/>
  <c r="K475" i="1"/>
  <c r="L474" i="1"/>
  <c r="N474" i="1" s="1"/>
  <c r="P474" i="1" s="1"/>
  <c r="R474" i="1" s="1"/>
  <c r="T474" i="1" s="1"/>
  <c r="V474" i="1" s="1"/>
  <c r="X474" i="1" s="1"/>
  <c r="Z474" i="1" s="1"/>
  <c r="AB474" i="1" s="1"/>
  <c r="L473" i="1"/>
  <c r="N473" i="1" s="1"/>
  <c r="P473" i="1" s="1"/>
  <c r="R473" i="1" s="1"/>
  <c r="T473" i="1" s="1"/>
  <c r="V473" i="1" s="1"/>
  <c r="X473" i="1" s="1"/>
  <c r="Z473" i="1" s="1"/>
  <c r="AB473" i="1" s="1"/>
  <c r="AA471" i="1"/>
  <c r="AA466" i="1" s="1"/>
  <c r="Y471" i="1"/>
  <c r="W471" i="1"/>
  <c r="U471" i="1"/>
  <c r="S471" i="1"/>
  <c r="S466" i="1" s="1"/>
  <c r="Q471" i="1"/>
  <c r="O471" i="1"/>
  <c r="M471" i="1"/>
  <c r="K471" i="1"/>
  <c r="K466" i="1" s="1"/>
  <c r="L470" i="1"/>
  <c r="N470" i="1" s="1"/>
  <c r="P470" i="1" s="1"/>
  <c r="R470" i="1" s="1"/>
  <c r="T470" i="1" s="1"/>
  <c r="V470" i="1" s="1"/>
  <c r="X470" i="1" s="1"/>
  <c r="Z470" i="1" s="1"/>
  <c r="AB470" i="1" s="1"/>
  <c r="L469" i="1"/>
  <c r="N469" i="1" s="1"/>
  <c r="P469" i="1" s="1"/>
  <c r="R469" i="1" s="1"/>
  <c r="T469" i="1" s="1"/>
  <c r="V469" i="1" s="1"/>
  <c r="X469" i="1" s="1"/>
  <c r="Z469" i="1" s="1"/>
  <c r="AB469" i="1" s="1"/>
  <c r="AA467" i="1"/>
  <c r="Y467" i="1"/>
  <c r="W467" i="1"/>
  <c r="U467" i="1"/>
  <c r="S467" i="1"/>
  <c r="Q467" i="1"/>
  <c r="O467" i="1"/>
  <c r="M467" i="1"/>
  <c r="K467" i="1"/>
  <c r="AC466" i="1"/>
  <c r="W466" i="1"/>
  <c r="O466" i="1"/>
  <c r="L465" i="1"/>
  <c r="N465" i="1" s="1"/>
  <c r="P465" i="1" s="1"/>
  <c r="R465" i="1" s="1"/>
  <c r="T465" i="1" s="1"/>
  <c r="V465" i="1" s="1"/>
  <c r="X465" i="1" s="1"/>
  <c r="Z465" i="1" s="1"/>
  <c r="AB465" i="1" s="1"/>
  <c r="L464" i="1"/>
  <c r="N464" i="1" s="1"/>
  <c r="P464" i="1" s="1"/>
  <c r="R464" i="1" s="1"/>
  <c r="T464" i="1" s="1"/>
  <c r="V464" i="1" s="1"/>
  <c r="X464" i="1" s="1"/>
  <c r="Z464" i="1" s="1"/>
  <c r="AB464" i="1" s="1"/>
  <c r="AA462" i="1"/>
  <c r="Y462" i="1"/>
  <c r="W462" i="1"/>
  <c r="U462" i="1"/>
  <c r="S462" i="1"/>
  <c r="Q462" i="1"/>
  <c r="O462" i="1"/>
  <c r="M462" i="1"/>
  <c r="K462" i="1"/>
  <c r="AC461" i="1"/>
  <c r="AA461" i="1"/>
  <c r="Y461" i="1"/>
  <c r="W461" i="1"/>
  <c r="U461" i="1"/>
  <c r="S461" i="1"/>
  <c r="Q461" i="1"/>
  <c r="O461" i="1"/>
  <c r="M461" i="1"/>
  <c r="K461" i="1"/>
  <c r="AC457" i="1"/>
  <c r="AA457" i="1"/>
  <c r="Y457" i="1"/>
  <c r="W457" i="1"/>
  <c r="U457" i="1"/>
  <c r="S457" i="1"/>
  <c r="Q457" i="1"/>
  <c r="O457" i="1"/>
  <c r="M457" i="1"/>
  <c r="K457" i="1"/>
  <c r="AC456" i="1"/>
  <c r="AA456" i="1"/>
  <c r="Y456" i="1"/>
  <c r="W456" i="1"/>
  <c r="U456" i="1"/>
  <c r="S456" i="1"/>
  <c r="Q456" i="1"/>
  <c r="O456" i="1"/>
  <c r="M456" i="1"/>
  <c r="K456" i="1"/>
  <c r="AC455" i="1"/>
  <c r="AA455" i="1"/>
  <c r="AA443" i="1" s="1"/>
  <c r="Y455" i="1"/>
  <c r="W455" i="1"/>
  <c r="W443" i="1" s="1"/>
  <c r="U455" i="1"/>
  <c r="S455" i="1"/>
  <c r="S443" i="1" s="1"/>
  <c r="Q455" i="1"/>
  <c r="O455" i="1"/>
  <c r="O443" i="1" s="1"/>
  <c r="M455" i="1"/>
  <c r="K455" i="1"/>
  <c r="K443" i="1" s="1"/>
  <c r="AC453" i="1"/>
  <c r="AA453" i="1"/>
  <c r="Y453" i="1"/>
  <c r="W453" i="1"/>
  <c r="U453" i="1"/>
  <c r="S453" i="1"/>
  <c r="Q453" i="1"/>
  <c r="O453" i="1"/>
  <c r="M453" i="1"/>
  <c r="K453" i="1"/>
  <c r="AC451" i="1"/>
  <c r="AA451" i="1"/>
  <c r="Y451" i="1"/>
  <c r="W451" i="1"/>
  <c r="U451" i="1"/>
  <c r="S451" i="1"/>
  <c r="Q451" i="1"/>
  <c r="O451" i="1"/>
  <c r="M451" i="1"/>
  <c r="K451" i="1"/>
  <c r="AC450" i="1"/>
  <c r="AA450" i="1"/>
  <c r="AA442" i="1" s="1"/>
  <c r="AA440" i="1" s="1"/>
  <c r="AA439" i="1" s="1"/>
  <c r="Y450" i="1"/>
  <c r="W450" i="1"/>
  <c r="W445" i="1" s="1"/>
  <c r="W444" i="1" s="1"/>
  <c r="U450" i="1"/>
  <c r="S450" i="1"/>
  <c r="S442" i="1" s="1"/>
  <c r="S440" i="1" s="1"/>
  <c r="S439" i="1" s="1"/>
  <c r="Q450" i="1"/>
  <c r="O450" i="1"/>
  <c r="O445" i="1" s="1"/>
  <c r="O444" i="1" s="1"/>
  <c r="M450" i="1"/>
  <c r="K450" i="1"/>
  <c r="K442" i="1" s="1"/>
  <c r="K440" i="1" s="1"/>
  <c r="K439" i="1" s="1"/>
  <c r="L449" i="1"/>
  <c r="N449" i="1" s="1"/>
  <c r="P449" i="1" s="1"/>
  <c r="R449" i="1" s="1"/>
  <c r="T449" i="1" s="1"/>
  <c r="V449" i="1" s="1"/>
  <c r="X449" i="1" s="1"/>
  <c r="Z449" i="1" s="1"/>
  <c r="AB449" i="1" s="1"/>
  <c r="AC447" i="1"/>
  <c r="AA447" i="1"/>
  <c r="Y447" i="1"/>
  <c r="W447" i="1"/>
  <c r="U447" i="1"/>
  <c r="S447" i="1"/>
  <c r="Q447" i="1"/>
  <c r="O447" i="1"/>
  <c r="M447" i="1"/>
  <c r="K447" i="1"/>
  <c r="AC446" i="1"/>
  <c r="AA446" i="1"/>
  <c r="Y446" i="1"/>
  <c r="W446" i="1"/>
  <c r="U446" i="1"/>
  <c r="S446" i="1"/>
  <c r="Q446" i="1"/>
  <c r="O446" i="1"/>
  <c r="M446" i="1"/>
  <c r="K446" i="1"/>
  <c r="AA445" i="1"/>
  <c r="AA444" i="1" s="1"/>
  <c r="S445" i="1"/>
  <c r="S444" i="1" s="1"/>
  <c r="K445" i="1"/>
  <c r="K444" i="1" s="1"/>
  <c r="AC443" i="1"/>
  <c r="Y443" i="1"/>
  <c r="U443" i="1"/>
  <c r="Q443" i="1"/>
  <c r="M443" i="1"/>
  <c r="AC442" i="1"/>
  <c r="Y442" i="1"/>
  <c r="U442" i="1"/>
  <c r="Q442" i="1"/>
  <c r="M442" i="1"/>
  <c r="AC441" i="1"/>
  <c r="AA441" i="1"/>
  <c r="Y441" i="1"/>
  <c r="W441" i="1"/>
  <c r="U441" i="1"/>
  <c r="S441" i="1"/>
  <c r="Q441" i="1"/>
  <c r="O441" i="1"/>
  <c r="M441" i="1"/>
  <c r="K441" i="1"/>
  <c r="AC440" i="1"/>
  <c r="Y440" i="1"/>
  <c r="U440" i="1"/>
  <c r="Q440" i="1"/>
  <c r="M440" i="1"/>
  <c r="AC439" i="1"/>
  <c r="Y439" i="1"/>
  <c r="U439" i="1"/>
  <c r="Q439" i="1"/>
  <c r="M439" i="1"/>
  <c r="X428" i="1"/>
  <c r="Z428" i="1" s="1"/>
  <c r="AB428" i="1" s="1"/>
  <c r="L427" i="1"/>
  <c r="N427" i="1" s="1"/>
  <c r="P427" i="1" s="1"/>
  <c r="R427" i="1" s="1"/>
  <c r="T427" i="1" s="1"/>
  <c r="V427" i="1" s="1"/>
  <c r="X427" i="1" s="1"/>
  <c r="Z427" i="1" s="1"/>
  <c r="AB427" i="1" s="1"/>
  <c r="L426" i="1"/>
  <c r="N426" i="1" s="1"/>
  <c r="P426" i="1" s="1"/>
  <c r="R426" i="1" s="1"/>
  <c r="T426" i="1" s="1"/>
  <c r="V426" i="1" s="1"/>
  <c r="X426" i="1" s="1"/>
  <c r="Z426" i="1" s="1"/>
  <c r="AB426" i="1" s="1"/>
  <c r="L425" i="1"/>
  <c r="N425" i="1" s="1"/>
  <c r="P425" i="1" s="1"/>
  <c r="AC424" i="1"/>
  <c r="AA424" i="1"/>
  <c r="Y424" i="1"/>
  <c r="W424" i="1"/>
  <c r="U424" i="1"/>
  <c r="S424" i="1"/>
  <c r="Q424" i="1"/>
  <c r="O424" i="1"/>
  <c r="M424" i="1"/>
  <c r="K424" i="1"/>
  <c r="AC423" i="1"/>
  <c r="AA423" i="1"/>
  <c r="Y423" i="1"/>
  <c r="W423" i="1"/>
  <c r="U423" i="1"/>
  <c r="S423" i="1"/>
  <c r="Q423" i="1"/>
  <c r="O423" i="1"/>
  <c r="M423" i="1"/>
  <c r="K423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L414" i="1"/>
  <c r="N414" i="1" s="1"/>
  <c r="P414" i="1" s="1"/>
  <c r="R414" i="1" s="1"/>
  <c r="T414" i="1" s="1"/>
  <c r="V414" i="1" s="1"/>
  <c r="X414" i="1" s="1"/>
  <c r="Z414" i="1" s="1"/>
  <c r="AB414" i="1" s="1"/>
  <c r="L413" i="1"/>
  <c r="N413" i="1" s="1"/>
  <c r="P413" i="1" s="1"/>
  <c r="R413" i="1" s="1"/>
  <c r="T413" i="1" s="1"/>
  <c r="V413" i="1" s="1"/>
  <c r="X413" i="1" s="1"/>
  <c r="Z413" i="1" s="1"/>
  <c r="AB413" i="1" s="1"/>
  <c r="L412" i="1"/>
  <c r="N412" i="1" s="1"/>
  <c r="P412" i="1" s="1"/>
  <c r="R412" i="1" s="1"/>
  <c r="T412" i="1" s="1"/>
  <c r="V412" i="1" s="1"/>
  <c r="X412" i="1" s="1"/>
  <c r="Z412" i="1" s="1"/>
  <c r="AB412" i="1" s="1"/>
  <c r="AA411" i="1"/>
  <c r="Y411" i="1"/>
  <c r="W411" i="1"/>
  <c r="U411" i="1"/>
  <c r="S411" i="1"/>
  <c r="Q411" i="1"/>
  <c r="O411" i="1"/>
  <c r="M411" i="1"/>
  <c r="K411" i="1"/>
  <c r="L410" i="1"/>
  <c r="N410" i="1" s="1"/>
  <c r="P410" i="1" s="1"/>
  <c r="R410" i="1" s="1"/>
  <c r="T410" i="1" s="1"/>
  <c r="V410" i="1" s="1"/>
  <c r="X410" i="1" s="1"/>
  <c r="Z410" i="1" s="1"/>
  <c r="AB410" i="1" s="1"/>
  <c r="AC409" i="1"/>
  <c r="AA409" i="1"/>
  <c r="Y409" i="1"/>
  <c r="W409" i="1"/>
  <c r="U409" i="1"/>
  <c r="S409" i="1"/>
  <c r="Q409" i="1"/>
  <c r="O409" i="1"/>
  <c r="M409" i="1"/>
  <c r="K409" i="1"/>
  <c r="L409" i="1" s="1"/>
  <c r="N409" i="1" s="1"/>
  <c r="P409" i="1" s="1"/>
  <c r="R409" i="1" s="1"/>
  <c r="T409" i="1" s="1"/>
  <c r="V409" i="1" s="1"/>
  <c r="X409" i="1" s="1"/>
  <c r="Z409" i="1" s="1"/>
  <c r="AB409" i="1" s="1"/>
  <c r="L408" i="1"/>
  <c r="N408" i="1" s="1"/>
  <c r="P408" i="1" s="1"/>
  <c r="R408" i="1" s="1"/>
  <c r="T408" i="1" s="1"/>
  <c r="V408" i="1" s="1"/>
  <c r="X408" i="1" s="1"/>
  <c r="Z408" i="1" s="1"/>
  <c r="AB408" i="1" s="1"/>
  <c r="AC407" i="1"/>
  <c r="L407" i="1"/>
  <c r="N407" i="1" s="1"/>
  <c r="P407" i="1" s="1"/>
  <c r="R407" i="1" s="1"/>
  <c r="T407" i="1" s="1"/>
  <c r="V407" i="1" s="1"/>
  <c r="X407" i="1" s="1"/>
  <c r="Z407" i="1" s="1"/>
  <c r="AB407" i="1" s="1"/>
  <c r="L406" i="1"/>
  <c r="N406" i="1" s="1"/>
  <c r="P406" i="1" s="1"/>
  <c r="R406" i="1" s="1"/>
  <c r="T406" i="1" s="1"/>
  <c r="V406" i="1" s="1"/>
  <c r="X406" i="1" s="1"/>
  <c r="Z406" i="1" s="1"/>
  <c r="AB406" i="1" s="1"/>
  <c r="L405" i="1"/>
  <c r="N405" i="1" s="1"/>
  <c r="P405" i="1" s="1"/>
  <c r="R405" i="1" s="1"/>
  <c r="T405" i="1" s="1"/>
  <c r="V405" i="1" s="1"/>
  <c r="X405" i="1" s="1"/>
  <c r="Z405" i="1" s="1"/>
  <c r="AB405" i="1" s="1"/>
  <c r="L404" i="1"/>
  <c r="N404" i="1" s="1"/>
  <c r="P404" i="1" s="1"/>
  <c r="R404" i="1" s="1"/>
  <c r="T404" i="1" s="1"/>
  <c r="V404" i="1" s="1"/>
  <c r="X404" i="1" s="1"/>
  <c r="Z404" i="1" s="1"/>
  <c r="AB404" i="1" s="1"/>
  <c r="AC403" i="1"/>
  <c r="AA403" i="1"/>
  <c r="Y403" i="1"/>
  <c r="W403" i="1"/>
  <c r="U403" i="1"/>
  <c r="S403" i="1"/>
  <c r="Q403" i="1"/>
  <c r="O403" i="1"/>
  <c r="M403" i="1"/>
  <c r="K403" i="1"/>
  <c r="L402" i="1"/>
  <c r="N402" i="1" s="1"/>
  <c r="P402" i="1" s="1"/>
  <c r="R402" i="1" s="1"/>
  <c r="T402" i="1" s="1"/>
  <c r="V402" i="1" s="1"/>
  <c r="X402" i="1" s="1"/>
  <c r="Z402" i="1" s="1"/>
  <c r="AB402" i="1" s="1"/>
  <c r="L401" i="1"/>
  <c r="N401" i="1" s="1"/>
  <c r="P401" i="1" s="1"/>
  <c r="R401" i="1" s="1"/>
  <c r="T401" i="1" s="1"/>
  <c r="V401" i="1" s="1"/>
  <c r="X401" i="1" s="1"/>
  <c r="Z401" i="1" s="1"/>
  <c r="AB401" i="1" s="1"/>
  <c r="L400" i="1"/>
  <c r="N400" i="1" s="1"/>
  <c r="P400" i="1" s="1"/>
  <c r="R400" i="1" s="1"/>
  <c r="T400" i="1" s="1"/>
  <c r="V400" i="1" s="1"/>
  <c r="X400" i="1" s="1"/>
  <c r="Z400" i="1" s="1"/>
  <c r="AB400" i="1" s="1"/>
  <c r="AA399" i="1"/>
  <c r="AA397" i="1" s="1"/>
  <c r="Y399" i="1"/>
  <c r="Y397" i="1" s="1"/>
  <c r="Y396" i="1" s="1"/>
  <c r="Y395" i="1" s="1"/>
  <c r="Y394" i="1" s="1"/>
  <c r="W399" i="1"/>
  <c r="W397" i="1" s="1"/>
  <c r="U399" i="1"/>
  <c r="U397" i="1" s="1"/>
  <c r="U396" i="1" s="1"/>
  <c r="U395" i="1" s="1"/>
  <c r="U394" i="1" s="1"/>
  <c r="S399" i="1"/>
  <c r="S397" i="1" s="1"/>
  <c r="Q399" i="1"/>
  <c r="Q397" i="1" s="1"/>
  <c r="Q396" i="1" s="1"/>
  <c r="Q395" i="1" s="1"/>
  <c r="Q394" i="1" s="1"/>
  <c r="O399" i="1"/>
  <c r="O397" i="1" s="1"/>
  <c r="M399" i="1"/>
  <c r="M397" i="1" s="1"/>
  <c r="M396" i="1" s="1"/>
  <c r="M395" i="1" s="1"/>
  <c r="M394" i="1" s="1"/>
  <c r="K399" i="1"/>
  <c r="K397" i="1" s="1"/>
  <c r="L398" i="1"/>
  <c r="N398" i="1" s="1"/>
  <c r="P398" i="1" s="1"/>
  <c r="R398" i="1" s="1"/>
  <c r="T398" i="1" s="1"/>
  <c r="V398" i="1" s="1"/>
  <c r="X398" i="1" s="1"/>
  <c r="Z398" i="1" s="1"/>
  <c r="AB398" i="1" s="1"/>
  <c r="AC397" i="1"/>
  <c r="L393" i="1"/>
  <c r="N393" i="1" s="1"/>
  <c r="P393" i="1" s="1"/>
  <c r="R393" i="1" s="1"/>
  <c r="T393" i="1" s="1"/>
  <c r="V393" i="1" s="1"/>
  <c r="X393" i="1" s="1"/>
  <c r="Z393" i="1" s="1"/>
  <c r="AB393" i="1" s="1"/>
  <c r="L392" i="1"/>
  <c r="N392" i="1" s="1"/>
  <c r="P392" i="1" s="1"/>
  <c r="R392" i="1" s="1"/>
  <c r="T392" i="1" s="1"/>
  <c r="V392" i="1" s="1"/>
  <c r="X392" i="1" s="1"/>
  <c r="Z392" i="1" s="1"/>
  <c r="AB392" i="1" s="1"/>
  <c r="L390" i="1"/>
  <c r="N390" i="1" s="1"/>
  <c r="P390" i="1" s="1"/>
  <c r="R390" i="1" s="1"/>
  <c r="T390" i="1" s="1"/>
  <c r="V390" i="1" s="1"/>
  <c r="X390" i="1" s="1"/>
  <c r="Z390" i="1" s="1"/>
  <c r="AB390" i="1" s="1"/>
  <c r="L389" i="1"/>
  <c r="N389" i="1" s="1"/>
  <c r="P389" i="1" s="1"/>
  <c r="R389" i="1" s="1"/>
  <c r="T389" i="1" s="1"/>
  <c r="V389" i="1" s="1"/>
  <c r="X389" i="1" s="1"/>
  <c r="Z389" i="1" s="1"/>
  <c r="AB389" i="1" s="1"/>
  <c r="L388" i="1"/>
  <c r="AC387" i="1"/>
  <c r="AA387" i="1"/>
  <c r="Y387" i="1"/>
  <c r="W387" i="1"/>
  <c r="U387" i="1"/>
  <c r="S387" i="1"/>
  <c r="Q387" i="1"/>
  <c r="O387" i="1"/>
  <c r="M387" i="1"/>
  <c r="K387" i="1"/>
  <c r="AC385" i="1"/>
  <c r="AA385" i="1"/>
  <c r="Y385" i="1"/>
  <c r="W385" i="1"/>
  <c r="U385" i="1"/>
  <c r="S385" i="1"/>
  <c r="Q385" i="1"/>
  <c r="O385" i="1"/>
  <c r="M385" i="1"/>
  <c r="K385" i="1"/>
  <c r="AC382" i="1"/>
  <c r="AC381" i="1" s="1"/>
  <c r="AA382" i="1"/>
  <c r="Y382" i="1"/>
  <c r="W382" i="1"/>
  <c r="U382" i="1"/>
  <c r="U381" i="1" s="1"/>
  <c r="S382" i="1"/>
  <c r="Q382" i="1"/>
  <c r="O382" i="1"/>
  <c r="M382" i="1"/>
  <c r="M381" i="1" s="1"/>
  <c r="K382" i="1"/>
  <c r="Y381" i="1"/>
  <c r="Q381" i="1"/>
  <c r="L380" i="1"/>
  <c r="AC379" i="1"/>
  <c r="AA379" i="1"/>
  <c r="Y379" i="1"/>
  <c r="W379" i="1"/>
  <c r="U379" i="1"/>
  <c r="S379" i="1"/>
  <c r="Q379" i="1"/>
  <c r="O379" i="1"/>
  <c r="M379" i="1"/>
  <c r="K379" i="1"/>
  <c r="AC378" i="1"/>
  <c r="AA378" i="1"/>
  <c r="Y378" i="1"/>
  <c r="W378" i="1"/>
  <c r="U378" i="1"/>
  <c r="S378" i="1"/>
  <c r="Q378" i="1"/>
  <c r="O378" i="1"/>
  <c r="M378" i="1"/>
  <c r="K378" i="1"/>
  <c r="AC375" i="1"/>
  <c r="AA375" i="1"/>
  <c r="Y375" i="1"/>
  <c r="Y431" i="1" s="1"/>
  <c r="W375" i="1"/>
  <c r="U375" i="1"/>
  <c r="U431" i="1" s="1"/>
  <c r="S375" i="1"/>
  <c r="Q375" i="1"/>
  <c r="Q431" i="1" s="1"/>
  <c r="O375" i="1"/>
  <c r="M375" i="1"/>
  <c r="M431" i="1" s="1"/>
  <c r="K375" i="1"/>
  <c r="L374" i="1"/>
  <c r="AC373" i="1"/>
  <c r="AA373" i="1"/>
  <c r="Y373" i="1"/>
  <c r="W373" i="1"/>
  <c r="U373" i="1"/>
  <c r="S373" i="1"/>
  <c r="Q373" i="1"/>
  <c r="O373" i="1"/>
  <c r="M373" i="1"/>
  <c r="K373" i="1"/>
  <c r="AC372" i="1"/>
  <c r="AA372" i="1"/>
  <c r="AA430" i="1" s="1"/>
  <c r="Y372" i="1"/>
  <c r="W372" i="1"/>
  <c r="W430" i="1" s="1"/>
  <c r="U372" i="1"/>
  <c r="S372" i="1"/>
  <c r="S430" i="1" s="1"/>
  <c r="Q372" i="1"/>
  <c r="O372" i="1"/>
  <c r="O430" i="1" s="1"/>
  <c r="M372" i="1"/>
  <c r="K372" i="1"/>
  <c r="K430" i="1" s="1"/>
  <c r="Q371" i="1"/>
  <c r="Q370" i="1"/>
  <c r="AC368" i="1"/>
  <c r="AA368" i="1"/>
  <c r="Y368" i="1"/>
  <c r="W368" i="1"/>
  <c r="U368" i="1"/>
  <c r="S368" i="1"/>
  <c r="Q368" i="1"/>
  <c r="O368" i="1"/>
  <c r="M368" i="1"/>
  <c r="K368" i="1"/>
  <c r="L362" i="1"/>
  <c r="N362" i="1" s="1"/>
  <c r="P362" i="1" s="1"/>
  <c r="R362" i="1" s="1"/>
  <c r="T362" i="1" s="1"/>
  <c r="V362" i="1" s="1"/>
  <c r="X362" i="1" s="1"/>
  <c r="Z362" i="1" s="1"/>
  <c r="AB362" i="1" s="1"/>
  <c r="L361" i="1"/>
  <c r="AC360" i="1"/>
  <c r="AA360" i="1"/>
  <c r="Y360" i="1"/>
  <c r="W360" i="1"/>
  <c r="U360" i="1"/>
  <c r="S360" i="1"/>
  <c r="Q360" i="1"/>
  <c r="O360" i="1"/>
  <c r="M360" i="1"/>
  <c r="K360" i="1"/>
  <c r="AC359" i="1"/>
  <c r="AA359" i="1"/>
  <c r="Y359" i="1"/>
  <c r="W359" i="1"/>
  <c r="U359" i="1"/>
  <c r="S359" i="1"/>
  <c r="Q359" i="1"/>
  <c r="O359" i="1"/>
  <c r="M359" i="1"/>
  <c r="K359" i="1"/>
  <c r="AC358" i="1"/>
  <c r="AA358" i="1"/>
  <c r="Y358" i="1"/>
  <c r="W358" i="1"/>
  <c r="U358" i="1"/>
  <c r="S358" i="1"/>
  <c r="Q358" i="1"/>
  <c r="O358" i="1"/>
  <c r="M358" i="1"/>
  <c r="K358" i="1"/>
  <c r="L356" i="1"/>
  <c r="N356" i="1" s="1"/>
  <c r="P356" i="1" s="1"/>
  <c r="R356" i="1" s="1"/>
  <c r="T356" i="1" s="1"/>
  <c r="V356" i="1" s="1"/>
  <c r="X356" i="1" s="1"/>
  <c r="Z356" i="1" s="1"/>
  <c r="AB356" i="1" s="1"/>
  <c r="L355" i="1"/>
  <c r="N355" i="1" s="1"/>
  <c r="P355" i="1" s="1"/>
  <c r="R355" i="1" s="1"/>
  <c r="T355" i="1" s="1"/>
  <c r="V355" i="1" s="1"/>
  <c r="X355" i="1" s="1"/>
  <c r="Z355" i="1" s="1"/>
  <c r="AB355" i="1" s="1"/>
  <c r="L354" i="1"/>
  <c r="N354" i="1" s="1"/>
  <c r="P354" i="1" s="1"/>
  <c r="R354" i="1" s="1"/>
  <c r="T354" i="1" s="1"/>
  <c r="V354" i="1" s="1"/>
  <c r="X354" i="1" s="1"/>
  <c r="Z354" i="1" s="1"/>
  <c r="AB354" i="1" s="1"/>
  <c r="AC352" i="1"/>
  <c r="AA352" i="1"/>
  <c r="Y352" i="1"/>
  <c r="W352" i="1"/>
  <c r="U352" i="1"/>
  <c r="S352" i="1"/>
  <c r="Q352" i="1"/>
  <c r="O352" i="1"/>
  <c r="M352" i="1"/>
  <c r="K352" i="1"/>
  <c r="AC351" i="1"/>
  <c r="AA351" i="1"/>
  <c r="Y351" i="1"/>
  <c r="W351" i="1"/>
  <c r="U351" i="1"/>
  <c r="S351" i="1"/>
  <c r="Q351" i="1"/>
  <c r="O351" i="1"/>
  <c r="M351" i="1"/>
  <c r="K351" i="1"/>
  <c r="AC350" i="1"/>
  <c r="AA350" i="1"/>
  <c r="Y350" i="1"/>
  <c r="W350" i="1"/>
  <c r="U350" i="1"/>
  <c r="S350" i="1"/>
  <c r="Q350" i="1"/>
  <c r="O350" i="1"/>
  <c r="M350" i="1"/>
  <c r="K350" i="1"/>
  <c r="L349" i="1"/>
  <c r="AA348" i="1"/>
  <c r="Y348" i="1"/>
  <c r="W348" i="1"/>
  <c r="U348" i="1"/>
  <c r="S348" i="1"/>
  <c r="Q348" i="1"/>
  <c r="O348" i="1"/>
  <c r="M348" i="1"/>
  <c r="K348" i="1"/>
  <c r="L347" i="1"/>
  <c r="AC346" i="1"/>
  <c r="AC366" i="1" s="1"/>
  <c r="AC365" i="1" s="1"/>
  <c r="AA346" i="1"/>
  <c r="AA366" i="1" s="1"/>
  <c r="AA365" i="1" s="1"/>
  <c r="Y346" i="1"/>
  <c r="Y366" i="1" s="1"/>
  <c r="Y365" i="1" s="1"/>
  <c r="W346" i="1"/>
  <c r="W366" i="1" s="1"/>
  <c r="W365" i="1" s="1"/>
  <c r="U346" i="1"/>
  <c r="U366" i="1" s="1"/>
  <c r="U365" i="1" s="1"/>
  <c r="S346" i="1"/>
  <c r="S366" i="1" s="1"/>
  <c r="S365" i="1" s="1"/>
  <c r="Q346" i="1"/>
  <c r="Q366" i="1" s="1"/>
  <c r="Q365" i="1" s="1"/>
  <c r="O346" i="1"/>
  <c r="O366" i="1" s="1"/>
  <c r="O365" i="1" s="1"/>
  <c r="M346" i="1"/>
  <c r="M366" i="1" s="1"/>
  <c r="M365" i="1" s="1"/>
  <c r="K346" i="1"/>
  <c r="K366" i="1" s="1"/>
  <c r="K365" i="1" s="1"/>
  <c r="L345" i="1"/>
  <c r="N345" i="1" s="1"/>
  <c r="P345" i="1" s="1"/>
  <c r="R345" i="1" s="1"/>
  <c r="T345" i="1" s="1"/>
  <c r="V345" i="1" s="1"/>
  <c r="X345" i="1" s="1"/>
  <c r="Z345" i="1" s="1"/>
  <c r="AB345" i="1" s="1"/>
  <c r="L344" i="1"/>
  <c r="N344" i="1" s="1"/>
  <c r="P344" i="1" s="1"/>
  <c r="R344" i="1" s="1"/>
  <c r="T344" i="1" s="1"/>
  <c r="V344" i="1" s="1"/>
  <c r="X344" i="1" s="1"/>
  <c r="Z344" i="1" s="1"/>
  <c r="AB344" i="1" s="1"/>
  <c r="L343" i="1"/>
  <c r="N343" i="1" s="1"/>
  <c r="P343" i="1" s="1"/>
  <c r="R343" i="1" s="1"/>
  <c r="T343" i="1" s="1"/>
  <c r="V343" i="1" s="1"/>
  <c r="X343" i="1" s="1"/>
  <c r="Z343" i="1" s="1"/>
  <c r="AB343" i="1" s="1"/>
  <c r="L342" i="1"/>
  <c r="AC341" i="1"/>
  <c r="AA341" i="1"/>
  <c r="Y341" i="1"/>
  <c r="W341" i="1"/>
  <c r="U341" i="1"/>
  <c r="S341" i="1"/>
  <c r="Q341" i="1"/>
  <c r="O341" i="1"/>
  <c r="M341" i="1"/>
  <c r="K341" i="1"/>
  <c r="L339" i="1"/>
  <c r="N339" i="1" s="1"/>
  <c r="P339" i="1" s="1"/>
  <c r="R339" i="1" s="1"/>
  <c r="T339" i="1" s="1"/>
  <c r="V339" i="1" s="1"/>
  <c r="X339" i="1" s="1"/>
  <c r="Z339" i="1" s="1"/>
  <c r="AB339" i="1" s="1"/>
  <c r="L338" i="1"/>
  <c r="N338" i="1" s="1"/>
  <c r="P338" i="1" s="1"/>
  <c r="R338" i="1" s="1"/>
  <c r="T338" i="1" s="1"/>
  <c r="V338" i="1" s="1"/>
  <c r="X338" i="1" s="1"/>
  <c r="Z338" i="1" s="1"/>
  <c r="AB338" i="1" s="1"/>
  <c r="L337" i="1"/>
  <c r="N337" i="1" s="1"/>
  <c r="P337" i="1" s="1"/>
  <c r="R337" i="1" s="1"/>
  <c r="T337" i="1" s="1"/>
  <c r="V337" i="1" s="1"/>
  <c r="X337" i="1" s="1"/>
  <c r="Z337" i="1" s="1"/>
  <c r="AB337" i="1" s="1"/>
  <c r="L336" i="1"/>
  <c r="N336" i="1" s="1"/>
  <c r="P336" i="1" s="1"/>
  <c r="R336" i="1" s="1"/>
  <c r="T336" i="1" s="1"/>
  <c r="V336" i="1" s="1"/>
  <c r="X336" i="1" s="1"/>
  <c r="Z336" i="1" s="1"/>
  <c r="AB336" i="1" s="1"/>
  <c r="L335" i="1"/>
  <c r="N335" i="1" s="1"/>
  <c r="P335" i="1" s="1"/>
  <c r="R335" i="1" s="1"/>
  <c r="T335" i="1" s="1"/>
  <c r="V335" i="1" s="1"/>
  <c r="X335" i="1" s="1"/>
  <c r="Z335" i="1" s="1"/>
  <c r="AB335" i="1" s="1"/>
  <c r="L334" i="1"/>
  <c r="N334" i="1" s="1"/>
  <c r="P334" i="1" s="1"/>
  <c r="R334" i="1" s="1"/>
  <c r="T334" i="1" s="1"/>
  <c r="V334" i="1" s="1"/>
  <c r="X334" i="1" s="1"/>
  <c r="Z334" i="1" s="1"/>
  <c r="AB334" i="1" s="1"/>
  <c r="L333" i="1"/>
  <c r="N333" i="1" s="1"/>
  <c r="P333" i="1" s="1"/>
  <c r="R333" i="1" s="1"/>
  <c r="T333" i="1" s="1"/>
  <c r="V333" i="1" s="1"/>
  <c r="X333" i="1" s="1"/>
  <c r="Z333" i="1" s="1"/>
  <c r="AB333" i="1" s="1"/>
  <c r="L332" i="1"/>
  <c r="N332" i="1" s="1"/>
  <c r="P332" i="1" s="1"/>
  <c r="R332" i="1" s="1"/>
  <c r="T332" i="1" s="1"/>
  <c r="V332" i="1" s="1"/>
  <c r="X332" i="1" s="1"/>
  <c r="Z332" i="1" s="1"/>
  <c r="AB332" i="1" s="1"/>
  <c r="AC330" i="1"/>
  <c r="AA330" i="1"/>
  <c r="AA329" i="1" s="1"/>
  <c r="AA328" i="1" s="1"/>
  <c r="AA158" i="1" s="1"/>
  <c r="Y330" i="1"/>
  <c r="Y329" i="1" s="1"/>
  <c r="Y328" i="1" s="1"/>
  <c r="W330" i="1"/>
  <c r="U330" i="1"/>
  <c r="U329" i="1" s="1"/>
  <c r="U328" i="1" s="1"/>
  <c r="S330" i="1"/>
  <c r="S329" i="1" s="1"/>
  <c r="S328" i="1" s="1"/>
  <c r="S158" i="1" s="1"/>
  <c r="Q330" i="1"/>
  <c r="Q329" i="1" s="1"/>
  <c r="Q328" i="1" s="1"/>
  <c r="O330" i="1"/>
  <c r="M330" i="1"/>
  <c r="M329" i="1" s="1"/>
  <c r="M328" i="1" s="1"/>
  <c r="K330" i="1"/>
  <c r="K329" i="1" s="1"/>
  <c r="K328" i="1" s="1"/>
  <c r="K158" i="1" s="1"/>
  <c r="W329" i="1"/>
  <c r="O329" i="1"/>
  <c r="AC328" i="1"/>
  <c r="W328" i="1"/>
  <c r="O328" i="1"/>
  <c r="L327" i="1"/>
  <c r="N327" i="1" s="1"/>
  <c r="P327" i="1" s="1"/>
  <c r="R327" i="1" s="1"/>
  <c r="T327" i="1" s="1"/>
  <c r="V327" i="1" s="1"/>
  <c r="X327" i="1" s="1"/>
  <c r="Z327" i="1" s="1"/>
  <c r="AB327" i="1" s="1"/>
  <c r="AB80" i="1" s="1"/>
  <c r="AC324" i="1"/>
  <c r="AC364" i="1" s="1"/>
  <c r="AA324" i="1"/>
  <c r="AA323" i="1" s="1"/>
  <c r="Y324" i="1"/>
  <c r="Y323" i="1" s="1"/>
  <c r="W324" i="1"/>
  <c r="U324" i="1"/>
  <c r="U323" i="1" s="1"/>
  <c r="S324" i="1"/>
  <c r="S323" i="1" s="1"/>
  <c r="Q324" i="1"/>
  <c r="Q323" i="1" s="1"/>
  <c r="O324" i="1"/>
  <c r="M324" i="1"/>
  <c r="M323" i="1" s="1"/>
  <c r="K324" i="1"/>
  <c r="K323" i="1" s="1"/>
  <c r="W323" i="1"/>
  <c r="O323" i="1"/>
  <c r="L322" i="1"/>
  <c r="N322" i="1" s="1"/>
  <c r="N72" i="1" s="1"/>
  <c r="N57" i="1" s="1"/>
  <c r="AC321" i="1"/>
  <c r="AA321" i="1"/>
  <c r="AA320" i="1" s="1"/>
  <c r="Y321" i="1"/>
  <c r="W321" i="1"/>
  <c r="W320" i="1" s="1"/>
  <c r="U321" i="1"/>
  <c r="S321" i="1"/>
  <c r="S320" i="1" s="1"/>
  <c r="Q321" i="1"/>
  <c r="O321" i="1"/>
  <c r="O320" i="1" s="1"/>
  <c r="M321" i="1"/>
  <c r="M320" i="1" s="1"/>
  <c r="L321" i="1"/>
  <c r="K321" i="1"/>
  <c r="K320" i="1" s="1"/>
  <c r="AC320" i="1"/>
  <c r="Y320" i="1"/>
  <c r="U320" i="1"/>
  <c r="Q320" i="1"/>
  <c r="L320" i="1"/>
  <c r="L319" i="1"/>
  <c r="N319" i="1" s="1"/>
  <c r="P319" i="1" s="1"/>
  <c r="R319" i="1" s="1"/>
  <c r="T319" i="1" s="1"/>
  <c r="V319" i="1" s="1"/>
  <c r="X319" i="1" s="1"/>
  <c r="Z319" i="1" s="1"/>
  <c r="AB319" i="1" s="1"/>
  <c r="L318" i="1"/>
  <c r="N318" i="1" s="1"/>
  <c r="P318" i="1" s="1"/>
  <c r="R318" i="1" s="1"/>
  <c r="T318" i="1" s="1"/>
  <c r="V318" i="1" s="1"/>
  <c r="X318" i="1" s="1"/>
  <c r="Z318" i="1" s="1"/>
  <c r="AB318" i="1" s="1"/>
  <c r="L315" i="1"/>
  <c r="L314" i="1"/>
  <c r="AC313" i="1"/>
  <c r="AA313" i="1"/>
  <c r="Y313" i="1"/>
  <c r="W313" i="1"/>
  <c r="U313" i="1"/>
  <c r="S313" i="1"/>
  <c r="Q313" i="1"/>
  <c r="O313" i="1"/>
  <c r="M313" i="1"/>
  <c r="K313" i="1"/>
  <c r="AC310" i="1"/>
  <c r="AA310" i="1"/>
  <c r="AA285" i="1" s="1"/>
  <c r="Y310" i="1"/>
  <c r="W310" i="1"/>
  <c r="W285" i="1" s="1"/>
  <c r="U310" i="1"/>
  <c r="S310" i="1"/>
  <c r="S285" i="1" s="1"/>
  <c r="Q310" i="1"/>
  <c r="O310" i="1"/>
  <c r="O285" i="1" s="1"/>
  <c r="M310" i="1"/>
  <c r="K310" i="1"/>
  <c r="K285" i="1" s="1"/>
  <c r="L309" i="1"/>
  <c r="N309" i="1" s="1"/>
  <c r="P309" i="1" s="1"/>
  <c r="R309" i="1" s="1"/>
  <c r="T309" i="1" s="1"/>
  <c r="V309" i="1" s="1"/>
  <c r="X309" i="1" s="1"/>
  <c r="Z309" i="1" s="1"/>
  <c r="AB309" i="1" s="1"/>
  <c r="L308" i="1"/>
  <c r="N308" i="1" s="1"/>
  <c r="P308" i="1" s="1"/>
  <c r="R308" i="1" s="1"/>
  <c r="T308" i="1" s="1"/>
  <c r="V308" i="1" s="1"/>
  <c r="X308" i="1" s="1"/>
  <c r="Z308" i="1" s="1"/>
  <c r="AB308" i="1" s="1"/>
  <c r="L307" i="1"/>
  <c r="N307" i="1" s="1"/>
  <c r="P307" i="1" s="1"/>
  <c r="R307" i="1" s="1"/>
  <c r="T307" i="1" s="1"/>
  <c r="V307" i="1" s="1"/>
  <c r="X307" i="1" s="1"/>
  <c r="Z307" i="1" s="1"/>
  <c r="AB307" i="1" s="1"/>
  <c r="L306" i="1"/>
  <c r="N306" i="1" s="1"/>
  <c r="P306" i="1" s="1"/>
  <c r="R306" i="1" s="1"/>
  <c r="T306" i="1" s="1"/>
  <c r="V306" i="1" s="1"/>
  <c r="X306" i="1" s="1"/>
  <c r="Z306" i="1" s="1"/>
  <c r="AB306" i="1" s="1"/>
  <c r="L305" i="1"/>
  <c r="N305" i="1" s="1"/>
  <c r="P305" i="1" s="1"/>
  <c r="R305" i="1" s="1"/>
  <c r="T305" i="1" s="1"/>
  <c r="V305" i="1" s="1"/>
  <c r="X305" i="1" s="1"/>
  <c r="Z305" i="1" s="1"/>
  <c r="AB305" i="1" s="1"/>
  <c r="L304" i="1"/>
  <c r="N304" i="1" s="1"/>
  <c r="P304" i="1" s="1"/>
  <c r="R304" i="1" s="1"/>
  <c r="T304" i="1" s="1"/>
  <c r="V304" i="1" s="1"/>
  <c r="X304" i="1" s="1"/>
  <c r="Z304" i="1" s="1"/>
  <c r="AB304" i="1" s="1"/>
  <c r="L303" i="1"/>
  <c r="AC302" i="1"/>
  <c r="AA302" i="1"/>
  <c r="Y302" i="1"/>
  <c r="W302" i="1"/>
  <c r="U302" i="1"/>
  <c r="S302" i="1"/>
  <c r="Q302" i="1"/>
  <c r="O302" i="1"/>
  <c r="M302" i="1"/>
  <c r="K302" i="1"/>
  <c r="AC298" i="1"/>
  <c r="AA298" i="1"/>
  <c r="Y298" i="1"/>
  <c r="W298" i="1"/>
  <c r="U298" i="1"/>
  <c r="S298" i="1"/>
  <c r="Q298" i="1"/>
  <c r="O298" i="1"/>
  <c r="M298" i="1"/>
  <c r="K298" i="1"/>
  <c r="L297" i="1"/>
  <c r="N297" i="1" s="1"/>
  <c r="P297" i="1" s="1"/>
  <c r="R297" i="1" s="1"/>
  <c r="T297" i="1" s="1"/>
  <c r="V297" i="1" s="1"/>
  <c r="X297" i="1" s="1"/>
  <c r="Z297" i="1" s="1"/>
  <c r="AB297" i="1" s="1"/>
  <c r="L296" i="1"/>
  <c r="N296" i="1" s="1"/>
  <c r="P296" i="1" s="1"/>
  <c r="R296" i="1" s="1"/>
  <c r="T296" i="1" s="1"/>
  <c r="V296" i="1" s="1"/>
  <c r="X296" i="1" s="1"/>
  <c r="Z296" i="1" s="1"/>
  <c r="AB296" i="1" s="1"/>
  <c r="L295" i="1"/>
  <c r="N295" i="1" s="1"/>
  <c r="P295" i="1" s="1"/>
  <c r="R295" i="1" s="1"/>
  <c r="T295" i="1" s="1"/>
  <c r="V295" i="1" s="1"/>
  <c r="X295" i="1" s="1"/>
  <c r="Z295" i="1" s="1"/>
  <c r="AB295" i="1" s="1"/>
  <c r="L294" i="1"/>
  <c r="N294" i="1" s="1"/>
  <c r="P294" i="1" s="1"/>
  <c r="R294" i="1" s="1"/>
  <c r="T294" i="1" s="1"/>
  <c r="V294" i="1" s="1"/>
  <c r="X294" i="1" s="1"/>
  <c r="Z294" i="1" s="1"/>
  <c r="AB294" i="1" s="1"/>
  <c r="L293" i="1"/>
  <c r="L292" i="1"/>
  <c r="N292" i="1" s="1"/>
  <c r="P292" i="1" s="1"/>
  <c r="R292" i="1" s="1"/>
  <c r="T292" i="1" s="1"/>
  <c r="V292" i="1" s="1"/>
  <c r="X292" i="1" s="1"/>
  <c r="Z292" i="1" s="1"/>
  <c r="AB292" i="1" s="1"/>
  <c r="L291" i="1"/>
  <c r="N291" i="1" s="1"/>
  <c r="P291" i="1" s="1"/>
  <c r="R291" i="1" s="1"/>
  <c r="T291" i="1" s="1"/>
  <c r="V291" i="1" s="1"/>
  <c r="X291" i="1" s="1"/>
  <c r="Z291" i="1" s="1"/>
  <c r="AB291" i="1" s="1"/>
  <c r="L290" i="1"/>
  <c r="N290" i="1" s="1"/>
  <c r="P290" i="1" s="1"/>
  <c r="R290" i="1" s="1"/>
  <c r="T290" i="1" s="1"/>
  <c r="V290" i="1" s="1"/>
  <c r="X290" i="1" s="1"/>
  <c r="Z290" i="1" s="1"/>
  <c r="AB290" i="1" s="1"/>
  <c r="L289" i="1"/>
  <c r="N289" i="1" s="1"/>
  <c r="P289" i="1" s="1"/>
  <c r="R289" i="1" s="1"/>
  <c r="T289" i="1" s="1"/>
  <c r="V289" i="1" s="1"/>
  <c r="X289" i="1" s="1"/>
  <c r="Z289" i="1" s="1"/>
  <c r="AB289" i="1" s="1"/>
  <c r="L288" i="1"/>
  <c r="N288" i="1" s="1"/>
  <c r="P288" i="1" s="1"/>
  <c r="R288" i="1" s="1"/>
  <c r="T288" i="1" s="1"/>
  <c r="V288" i="1" s="1"/>
  <c r="X288" i="1" s="1"/>
  <c r="Z288" i="1" s="1"/>
  <c r="AB288" i="1" s="1"/>
  <c r="AC286" i="1"/>
  <c r="AA286" i="1"/>
  <c r="Y286" i="1"/>
  <c r="W286" i="1"/>
  <c r="U286" i="1"/>
  <c r="S286" i="1"/>
  <c r="Q286" i="1"/>
  <c r="O286" i="1"/>
  <c r="M286" i="1"/>
  <c r="K286" i="1"/>
  <c r="AC285" i="1"/>
  <c r="Y285" i="1"/>
  <c r="U285" i="1"/>
  <c r="Q285" i="1"/>
  <c r="M285" i="1"/>
  <c r="L284" i="1"/>
  <c r="N284" i="1" s="1"/>
  <c r="P284" i="1" s="1"/>
  <c r="R284" i="1" s="1"/>
  <c r="T284" i="1" s="1"/>
  <c r="V284" i="1" s="1"/>
  <c r="X284" i="1" s="1"/>
  <c r="Z284" i="1" s="1"/>
  <c r="AB284" i="1" s="1"/>
  <c r="L283" i="1"/>
  <c r="N283" i="1" s="1"/>
  <c r="P283" i="1" s="1"/>
  <c r="R283" i="1" s="1"/>
  <c r="T283" i="1" s="1"/>
  <c r="V283" i="1" s="1"/>
  <c r="X283" i="1" s="1"/>
  <c r="Z283" i="1" s="1"/>
  <c r="AB283" i="1" s="1"/>
  <c r="L281" i="1"/>
  <c r="N281" i="1" s="1"/>
  <c r="P281" i="1" s="1"/>
  <c r="R281" i="1" s="1"/>
  <c r="T281" i="1" s="1"/>
  <c r="V281" i="1" s="1"/>
  <c r="X281" i="1" s="1"/>
  <c r="Z281" i="1" s="1"/>
  <c r="AB281" i="1" s="1"/>
  <c r="L280" i="1"/>
  <c r="N280" i="1" s="1"/>
  <c r="P280" i="1" s="1"/>
  <c r="R280" i="1" s="1"/>
  <c r="T280" i="1" s="1"/>
  <c r="V280" i="1" s="1"/>
  <c r="X280" i="1" s="1"/>
  <c r="Z280" i="1" s="1"/>
  <c r="AB280" i="1" s="1"/>
  <c r="AC278" i="1"/>
  <c r="AA278" i="1"/>
  <c r="Y278" i="1"/>
  <c r="W278" i="1"/>
  <c r="U278" i="1"/>
  <c r="S278" i="1"/>
  <c r="Q278" i="1"/>
  <c r="O278" i="1"/>
  <c r="M278" i="1"/>
  <c r="K278" i="1"/>
  <c r="L276" i="1"/>
  <c r="N276" i="1" s="1"/>
  <c r="P276" i="1" s="1"/>
  <c r="R276" i="1" s="1"/>
  <c r="T276" i="1" s="1"/>
  <c r="V276" i="1" s="1"/>
  <c r="X276" i="1" s="1"/>
  <c r="Z276" i="1" s="1"/>
  <c r="AB276" i="1" s="1"/>
  <c r="L272" i="1"/>
  <c r="N272" i="1" s="1"/>
  <c r="P272" i="1" s="1"/>
  <c r="R272" i="1" s="1"/>
  <c r="T272" i="1" s="1"/>
  <c r="V272" i="1" s="1"/>
  <c r="X272" i="1" s="1"/>
  <c r="Z272" i="1" s="1"/>
  <c r="AB272" i="1" s="1"/>
  <c r="AC271" i="1"/>
  <c r="AA271" i="1"/>
  <c r="Y271" i="1"/>
  <c r="W271" i="1"/>
  <c r="U271" i="1"/>
  <c r="S271" i="1"/>
  <c r="Q271" i="1"/>
  <c r="O271" i="1"/>
  <c r="M271" i="1"/>
  <c r="K271" i="1"/>
  <c r="L270" i="1"/>
  <c r="N270" i="1" s="1"/>
  <c r="P270" i="1" s="1"/>
  <c r="R270" i="1" s="1"/>
  <c r="T270" i="1" s="1"/>
  <c r="V270" i="1" s="1"/>
  <c r="X270" i="1" s="1"/>
  <c r="Z270" i="1" s="1"/>
  <c r="AB270" i="1" s="1"/>
  <c r="L269" i="1"/>
  <c r="L268" i="1"/>
  <c r="L267" i="1"/>
  <c r="L266" i="1"/>
  <c r="N266" i="1" s="1"/>
  <c r="P266" i="1" s="1"/>
  <c r="R266" i="1" s="1"/>
  <c r="T266" i="1" s="1"/>
  <c r="V266" i="1" s="1"/>
  <c r="X266" i="1" s="1"/>
  <c r="Z266" i="1" s="1"/>
  <c r="AB266" i="1" s="1"/>
  <c r="L265" i="1"/>
  <c r="N265" i="1" s="1"/>
  <c r="P265" i="1" s="1"/>
  <c r="R265" i="1" s="1"/>
  <c r="T265" i="1" s="1"/>
  <c r="V265" i="1" s="1"/>
  <c r="X265" i="1" s="1"/>
  <c r="Z265" i="1" s="1"/>
  <c r="AB265" i="1" s="1"/>
  <c r="L264" i="1"/>
  <c r="L263" i="1"/>
  <c r="L262" i="1"/>
  <c r="N262" i="1" s="1"/>
  <c r="P262" i="1" s="1"/>
  <c r="R262" i="1" s="1"/>
  <c r="T262" i="1" s="1"/>
  <c r="V262" i="1" s="1"/>
  <c r="X262" i="1" s="1"/>
  <c r="Z262" i="1" s="1"/>
  <c r="AB262" i="1" s="1"/>
  <c r="L261" i="1"/>
  <c r="N261" i="1" s="1"/>
  <c r="P261" i="1" s="1"/>
  <c r="R261" i="1" s="1"/>
  <c r="T261" i="1" s="1"/>
  <c r="V261" i="1" s="1"/>
  <c r="X261" i="1" s="1"/>
  <c r="Z261" i="1" s="1"/>
  <c r="AB261" i="1" s="1"/>
  <c r="L260" i="1"/>
  <c r="N260" i="1" s="1"/>
  <c r="P260" i="1" s="1"/>
  <c r="R260" i="1" s="1"/>
  <c r="T260" i="1" s="1"/>
  <c r="V260" i="1" s="1"/>
  <c r="X260" i="1" s="1"/>
  <c r="Z260" i="1" s="1"/>
  <c r="AB260" i="1" s="1"/>
  <c r="L259" i="1"/>
  <c r="N259" i="1" s="1"/>
  <c r="P259" i="1" s="1"/>
  <c r="R259" i="1" s="1"/>
  <c r="T259" i="1" s="1"/>
  <c r="V259" i="1" s="1"/>
  <c r="X259" i="1" s="1"/>
  <c r="Z259" i="1" s="1"/>
  <c r="AB259" i="1" s="1"/>
  <c r="L258" i="1"/>
  <c r="L257" i="1"/>
  <c r="N257" i="1" s="1"/>
  <c r="P257" i="1" s="1"/>
  <c r="R257" i="1" s="1"/>
  <c r="T257" i="1" s="1"/>
  <c r="V257" i="1" s="1"/>
  <c r="X257" i="1" s="1"/>
  <c r="Z257" i="1" s="1"/>
  <c r="AB257" i="1" s="1"/>
  <c r="L256" i="1"/>
  <c r="N256" i="1" s="1"/>
  <c r="P256" i="1" s="1"/>
  <c r="R256" i="1" s="1"/>
  <c r="T256" i="1" s="1"/>
  <c r="V256" i="1" s="1"/>
  <c r="X256" i="1" s="1"/>
  <c r="Z256" i="1" s="1"/>
  <c r="AB256" i="1" s="1"/>
  <c r="L255" i="1"/>
  <c r="N255" i="1" s="1"/>
  <c r="P255" i="1" s="1"/>
  <c r="R255" i="1" s="1"/>
  <c r="T255" i="1" s="1"/>
  <c r="V255" i="1" s="1"/>
  <c r="X255" i="1" s="1"/>
  <c r="Z255" i="1" s="1"/>
  <c r="AB255" i="1" s="1"/>
  <c r="AC253" i="1"/>
  <c r="AC252" i="1" s="1"/>
  <c r="AA253" i="1"/>
  <c r="Y253" i="1"/>
  <c r="Y252" i="1" s="1"/>
  <c r="Y251" i="1" s="1"/>
  <c r="Y250" i="1" s="1"/>
  <c r="W253" i="1"/>
  <c r="U253" i="1"/>
  <c r="U252" i="1" s="1"/>
  <c r="U251" i="1" s="1"/>
  <c r="U250" i="1" s="1"/>
  <c r="S253" i="1"/>
  <c r="Q253" i="1"/>
  <c r="Q252" i="1" s="1"/>
  <c r="Q251" i="1" s="1"/>
  <c r="Q250" i="1" s="1"/>
  <c r="O253" i="1"/>
  <c r="M253" i="1"/>
  <c r="M252" i="1" s="1"/>
  <c r="M251" i="1" s="1"/>
  <c r="M250" i="1" s="1"/>
  <c r="K253" i="1"/>
  <c r="AA252" i="1"/>
  <c r="W252" i="1"/>
  <c r="S252" i="1"/>
  <c r="O252" i="1"/>
  <c r="K252" i="1"/>
  <c r="L244" i="1"/>
  <c r="N244" i="1" s="1"/>
  <c r="P244" i="1" s="1"/>
  <c r="R244" i="1" s="1"/>
  <c r="T244" i="1" s="1"/>
  <c r="V244" i="1" s="1"/>
  <c r="X244" i="1" s="1"/>
  <c r="Z244" i="1" s="1"/>
  <c r="AB244" i="1" s="1"/>
  <c r="L243" i="1"/>
  <c r="N243" i="1" s="1"/>
  <c r="P243" i="1" s="1"/>
  <c r="R243" i="1" s="1"/>
  <c r="T243" i="1" s="1"/>
  <c r="V243" i="1" s="1"/>
  <c r="X243" i="1" s="1"/>
  <c r="Z243" i="1" s="1"/>
  <c r="AB243" i="1" s="1"/>
  <c r="AC239" i="1"/>
  <c r="AA239" i="1"/>
  <c r="AA238" i="1" s="1"/>
  <c r="Y239" i="1"/>
  <c r="W239" i="1"/>
  <c r="W238" i="1" s="1"/>
  <c r="W237" i="1" s="1"/>
  <c r="U239" i="1"/>
  <c r="S239" i="1"/>
  <c r="S238" i="1" s="1"/>
  <c r="S237" i="1" s="1"/>
  <c r="Q239" i="1"/>
  <c r="O239" i="1"/>
  <c r="O238" i="1" s="1"/>
  <c r="O237" i="1" s="1"/>
  <c r="M239" i="1"/>
  <c r="K239" i="1"/>
  <c r="K238" i="1" s="1"/>
  <c r="K237" i="1" s="1"/>
  <c r="AC238" i="1"/>
  <c r="AC237" i="1" s="1"/>
  <c r="Y238" i="1"/>
  <c r="Y237" i="1" s="1"/>
  <c r="U238" i="1"/>
  <c r="U237" i="1" s="1"/>
  <c r="Q238" i="1"/>
  <c r="Q237" i="1" s="1"/>
  <c r="M238" i="1"/>
  <c r="M237" i="1" s="1"/>
  <c r="L236" i="1"/>
  <c r="AA235" i="1"/>
  <c r="Y235" i="1"/>
  <c r="W235" i="1"/>
  <c r="U235" i="1"/>
  <c r="S235" i="1"/>
  <c r="Q235" i="1"/>
  <c r="O235" i="1"/>
  <c r="M235" i="1"/>
  <c r="K235" i="1"/>
  <c r="AC232" i="1"/>
  <c r="AA232" i="1"/>
  <c r="Y232" i="1"/>
  <c r="W232" i="1"/>
  <c r="U232" i="1"/>
  <c r="S232" i="1"/>
  <c r="Q232" i="1"/>
  <c r="O232" i="1"/>
  <c r="M232" i="1"/>
  <c r="K232" i="1"/>
  <c r="AC230" i="1"/>
  <c r="AA230" i="1"/>
  <c r="Y230" i="1"/>
  <c r="W230" i="1"/>
  <c r="U230" i="1"/>
  <c r="S230" i="1"/>
  <c r="Q230" i="1"/>
  <c r="O230" i="1"/>
  <c r="M230" i="1"/>
  <c r="K230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AC226" i="1"/>
  <c r="AA226" i="1"/>
  <c r="Y226" i="1"/>
  <c r="W226" i="1"/>
  <c r="U226" i="1"/>
  <c r="S226" i="1"/>
  <c r="Q226" i="1"/>
  <c r="O226" i="1"/>
  <c r="M226" i="1"/>
  <c r="K226" i="1"/>
  <c r="AC225" i="1"/>
  <c r="AC248" i="1" s="1"/>
  <c r="AC247" i="1" s="1"/>
  <c r="AA225" i="1"/>
  <c r="AA248" i="1" s="1"/>
  <c r="AA247" i="1" s="1"/>
  <c r="Y225" i="1"/>
  <c r="Y248" i="1" s="1"/>
  <c r="Y247" i="1" s="1"/>
  <c r="W225" i="1"/>
  <c r="W248" i="1" s="1"/>
  <c r="W247" i="1" s="1"/>
  <c r="U225" i="1"/>
  <c r="U248" i="1" s="1"/>
  <c r="U247" i="1" s="1"/>
  <c r="S225" i="1"/>
  <c r="S248" i="1" s="1"/>
  <c r="S247" i="1" s="1"/>
  <c r="Q225" i="1"/>
  <c r="Q248" i="1" s="1"/>
  <c r="Q247" i="1" s="1"/>
  <c r="O225" i="1"/>
  <c r="O248" i="1" s="1"/>
  <c r="O247" i="1" s="1"/>
  <c r="M225" i="1"/>
  <c r="M248" i="1" s="1"/>
  <c r="M247" i="1" s="1"/>
  <c r="K225" i="1"/>
  <c r="K248" i="1" s="1"/>
  <c r="K247" i="1" s="1"/>
  <c r="AC223" i="1"/>
  <c r="AA223" i="1"/>
  <c r="Y223" i="1"/>
  <c r="W223" i="1"/>
  <c r="U223" i="1"/>
  <c r="S223" i="1"/>
  <c r="Q223" i="1"/>
  <c r="O223" i="1"/>
  <c r="M223" i="1"/>
  <c r="K223" i="1"/>
  <c r="L222" i="1"/>
  <c r="N222" i="1" s="1"/>
  <c r="P222" i="1" s="1"/>
  <c r="R222" i="1" s="1"/>
  <c r="T222" i="1" s="1"/>
  <c r="V222" i="1" s="1"/>
  <c r="X222" i="1" s="1"/>
  <c r="Z222" i="1" s="1"/>
  <c r="AB222" i="1" s="1"/>
  <c r="L221" i="1"/>
  <c r="AC218" i="1"/>
  <c r="AA218" i="1"/>
  <c r="Y218" i="1"/>
  <c r="W218" i="1"/>
  <c r="U218" i="1"/>
  <c r="S218" i="1"/>
  <c r="Q218" i="1"/>
  <c r="O218" i="1"/>
  <c r="M218" i="1"/>
  <c r="K218" i="1"/>
  <c r="L215" i="1"/>
  <c r="N215" i="1" s="1"/>
  <c r="P215" i="1" s="1"/>
  <c r="R215" i="1" s="1"/>
  <c r="T215" i="1" s="1"/>
  <c r="V215" i="1" s="1"/>
  <c r="X215" i="1" s="1"/>
  <c r="Z215" i="1" s="1"/>
  <c r="AB215" i="1" s="1"/>
  <c r="L214" i="1"/>
  <c r="N214" i="1" s="1"/>
  <c r="P214" i="1" s="1"/>
  <c r="R214" i="1" s="1"/>
  <c r="T214" i="1" s="1"/>
  <c r="V214" i="1" s="1"/>
  <c r="X214" i="1" s="1"/>
  <c r="Z214" i="1" s="1"/>
  <c r="AB214" i="1" s="1"/>
  <c r="L213" i="1"/>
  <c r="N213" i="1" s="1"/>
  <c r="P213" i="1" s="1"/>
  <c r="R213" i="1" s="1"/>
  <c r="T213" i="1" s="1"/>
  <c r="V213" i="1" s="1"/>
  <c r="X213" i="1" s="1"/>
  <c r="Z213" i="1" s="1"/>
  <c r="AB213" i="1" s="1"/>
  <c r="L212" i="1"/>
  <c r="AC210" i="1"/>
  <c r="AA210" i="1"/>
  <c r="Y210" i="1"/>
  <c r="W210" i="1"/>
  <c r="U210" i="1"/>
  <c r="S210" i="1"/>
  <c r="Q210" i="1"/>
  <c r="O210" i="1"/>
  <c r="M210" i="1"/>
  <c r="K210" i="1"/>
  <c r="L209" i="1"/>
  <c r="AC206" i="1"/>
  <c r="AA206" i="1"/>
  <c r="Y206" i="1"/>
  <c r="W206" i="1"/>
  <c r="U206" i="1"/>
  <c r="S206" i="1"/>
  <c r="Q206" i="1"/>
  <c r="O206" i="1"/>
  <c r="M206" i="1"/>
  <c r="K206" i="1"/>
  <c r="L205" i="1"/>
  <c r="N205" i="1" s="1"/>
  <c r="P205" i="1" s="1"/>
  <c r="R205" i="1" s="1"/>
  <c r="T205" i="1" s="1"/>
  <c r="V205" i="1" s="1"/>
  <c r="X205" i="1" s="1"/>
  <c r="Z205" i="1" s="1"/>
  <c r="AB205" i="1" s="1"/>
  <c r="L204" i="1"/>
  <c r="N204" i="1" s="1"/>
  <c r="P204" i="1" s="1"/>
  <c r="R204" i="1" s="1"/>
  <c r="T204" i="1" s="1"/>
  <c r="V204" i="1" s="1"/>
  <c r="X204" i="1" s="1"/>
  <c r="Z204" i="1" s="1"/>
  <c r="AB204" i="1" s="1"/>
  <c r="L203" i="1"/>
  <c r="N203" i="1" s="1"/>
  <c r="P203" i="1" s="1"/>
  <c r="R203" i="1" s="1"/>
  <c r="T203" i="1" s="1"/>
  <c r="V203" i="1" s="1"/>
  <c r="X203" i="1" s="1"/>
  <c r="Z203" i="1" s="1"/>
  <c r="AB203" i="1" s="1"/>
  <c r="L202" i="1"/>
  <c r="N202" i="1" s="1"/>
  <c r="P202" i="1" s="1"/>
  <c r="R202" i="1" s="1"/>
  <c r="T202" i="1" s="1"/>
  <c r="V202" i="1" s="1"/>
  <c r="X202" i="1" s="1"/>
  <c r="Z202" i="1" s="1"/>
  <c r="AB202" i="1" s="1"/>
  <c r="L201" i="1"/>
  <c r="L200" i="1"/>
  <c r="N200" i="1" s="1"/>
  <c r="P200" i="1" s="1"/>
  <c r="R200" i="1" s="1"/>
  <c r="T200" i="1" s="1"/>
  <c r="V200" i="1" s="1"/>
  <c r="X200" i="1" s="1"/>
  <c r="Z200" i="1" s="1"/>
  <c r="AB200" i="1" s="1"/>
  <c r="L199" i="1"/>
  <c r="N199" i="1" s="1"/>
  <c r="P199" i="1" s="1"/>
  <c r="R199" i="1" s="1"/>
  <c r="T199" i="1" s="1"/>
  <c r="V199" i="1" s="1"/>
  <c r="X199" i="1" s="1"/>
  <c r="Z199" i="1" s="1"/>
  <c r="AB199" i="1" s="1"/>
  <c r="L197" i="1"/>
  <c r="N197" i="1" s="1"/>
  <c r="P197" i="1" s="1"/>
  <c r="R197" i="1" s="1"/>
  <c r="T197" i="1" s="1"/>
  <c r="V197" i="1" s="1"/>
  <c r="X197" i="1" s="1"/>
  <c r="Z197" i="1" s="1"/>
  <c r="AB197" i="1" s="1"/>
  <c r="L196" i="1"/>
  <c r="N196" i="1" s="1"/>
  <c r="P196" i="1" s="1"/>
  <c r="R196" i="1" s="1"/>
  <c r="T196" i="1" s="1"/>
  <c r="V196" i="1" s="1"/>
  <c r="X196" i="1" s="1"/>
  <c r="Z196" i="1" s="1"/>
  <c r="AB196" i="1" s="1"/>
  <c r="L195" i="1"/>
  <c r="AC194" i="1"/>
  <c r="AA194" i="1"/>
  <c r="AA193" i="1" s="1"/>
  <c r="AA153" i="1" s="1"/>
  <c r="Y194" i="1"/>
  <c r="W194" i="1"/>
  <c r="U194" i="1"/>
  <c r="S194" i="1"/>
  <c r="S193" i="1" s="1"/>
  <c r="S153" i="1" s="1"/>
  <c r="Q194" i="1"/>
  <c r="O194" i="1"/>
  <c r="M194" i="1"/>
  <c r="K194" i="1"/>
  <c r="K193" i="1" s="1"/>
  <c r="K153" i="1" s="1"/>
  <c r="W193" i="1"/>
  <c r="O193" i="1"/>
  <c r="L192" i="1"/>
  <c r="N192" i="1" s="1"/>
  <c r="P192" i="1" s="1"/>
  <c r="R192" i="1" s="1"/>
  <c r="T192" i="1" s="1"/>
  <c r="V192" i="1" s="1"/>
  <c r="X192" i="1" s="1"/>
  <c r="Z192" i="1" s="1"/>
  <c r="AB192" i="1" s="1"/>
  <c r="L191" i="1"/>
  <c r="N191" i="1" s="1"/>
  <c r="P191" i="1" s="1"/>
  <c r="R191" i="1" s="1"/>
  <c r="T191" i="1" s="1"/>
  <c r="V191" i="1" s="1"/>
  <c r="X191" i="1" s="1"/>
  <c r="Z191" i="1" s="1"/>
  <c r="AB191" i="1" s="1"/>
  <c r="L190" i="1"/>
  <c r="N190" i="1" s="1"/>
  <c r="P190" i="1" s="1"/>
  <c r="R190" i="1" s="1"/>
  <c r="T190" i="1" s="1"/>
  <c r="V190" i="1" s="1"/>
  <c r="X190" i="1" s="1"/>
  <c r="Z190" i="1" s="1"/>
  <c r="AB190" i="1" s="1"/>
  <c r="L189" i="1"/>
  <c r="N189" i="1" s="1"/>
  <c r="P189" i="1" s="1"/>
  <c r="R189" i="1" s="1"/>
  <c r="T189" i="1" s="1"/>
  <c r="V189" i="1" s="1"/>
  <c r="X189" i="1" s="1"/>
  <c r="Z189" i="1" s="1"/>
  <c r="AB189" i="1" s="1"/>
  <c r="L188" i="1"/>
  <c r="N188" i="1" s="1"/>
  <c r="P188" i="1" s="1"/>
  <c r="R188" i="1" s="1"/>
  <c r="T188" i="1" s="1"/>
  <c r="V188" i="1" s="1"/>
  <c r="X188" i="1" s="1"/>
  <c r="Z188" i="1" s="1"/>
  <c r="AB188" i="1" s="1"/>
  <c r="L187" i="1"/>
  <c r="AC186" i="1"/>
  <c r="AA186" i="1"/>
  <c r="Y186" i="1"/>
  <c r="W186" i="1"/>
  <c r="U186" i="1"/>
  <c r="S186" i="1"/>
  <c r="Q186" i="1"/>
  <c r="O186" i="1"/>
  <c r="M186" i="1"/>
  <c r="K186" i="1"/>
  <c r="L185" i="1"/>
  <c r="N185" i="1" s="1"/>
  <c r="P185" i="1" s="1"/>
  <c r="R185" i="1" s="1"/>
  <c r="T185" i="1" s="1"/>
  <c r="V185" i="1" s="1"/>
  <c r="X185" i="1" s="1"/>
  <c r="Z185" i="1" s="1"/>
  <c r="AB185" i="1" s="1"/>
  <c r="L184" i="1"/>
  <c r="L183" i="1"/>
  <c r="L182" i="1"/>
  <c r="L181" i="1"/>
  <c r="N181" i="1" s="1"/>
  <c r="P181" i="1" s="1"/>
  <c r="R181" i="1" s="1"/>
  <c r="T181" i="1" s="1"/>
  <c r="V181" i="1" s="1"/>
  <c r="X181" i="1" s="1"/>
  <c r="Z181" i="1" s="1"/>
  <c r="AB181" i="1" s="1"/>
  <c r="L180" i="1"/>
  <c r="N180" i="1" s="1"/>
  <c r="P180" i="1" s="1"/>
  <c r="R180" i="1" s="1"/>
  <c r="T180" i="1" s="1"/>
  <c r="V180" i="1" s="1"/>
  <c r="X180" i="1" s="1"/>
  <c r="Z180" i="1" s="1"/>
  <c r="AB180" i="1" s="1"/>
  <c r="L179" i="1"/>
  <c r="L178" i="1"/>
  <c r="L177" i="1"/>
  <c r="N177" i="1" s="1"/>
  <c r="P177" i="1" s="1"/>
  <c r="R177" i="1" s="1"/>
  <c r="T177" i="1" s="1"/>
  <c r="V177" i="1" s="1"/>
  <c r="X177" i="1" s="1"/>
  <c r="Z177" i="1" s="1"/>
  <c r="AB177" i="1" s="1"/>
  <c r="L176" i="1"/>
  <c r="N176" i="1" s="1"/>
  <c r="P176" i="1" s="1"/>
  <c r="R176" i="1" s="1"/>
  <c r="T176" i="1" s="1"/>
  <c r="V176" i="1" s="1"/>
  <c r="X176" i="1" s="1"/>
  <c r="Z176" i="1" s="1"/>
  <c r="AB176" i="1" s="1"/>
  <c r="L175" i="1"/>
  <c r="N175" i="1" s="1"/>
  <c r="P175" i="1" s="1"/>
  <c r="R175" i="1" s="1"/>
  <c r="T175" i="1" s="1"/>
  <c r="V175" i="1" s="1"/>
  <c r="X175" i="1" s="1"/>
  <c r="Z175" i="1" s="1"/>
  <c r="AB175" i="1" s="1"/>
  <c r="L174" i="1"/>
  <c r="N174" i="1" s="1"/>
  <c r="P174" i="1" s="1"/>
  <c r="R174" i="1" s="1"/>
  <c r="T174" i="1" s="1"/>
  <c r="V174" i="1" s="1"/>
  <c r="X174" i="1" s="1"/>
  <c r="Z174" i="1" s="1"/>
  <c r="AB174" i="1" s="1"/>
  <c r="L173" i="1"/>
  <c r="L172" i="1"/>
  <c r="N172" i="1" s="1"/>
  <c r="P172" i="1" s="1"/>
  <c r="R172" i="1" s="1"/>
  <c r="T172" i="1" s="1"/>
  <c r="V172" i="1" s="1"/>
  <c r="X172" i="1" s="1"/>
  <c r="Z172" i="1" s="1"/>
  <c r="AB172" i="1" s="1"/>
  <c r="L171" i="1"/>
  <c r="N171" i="1" s="1"/>
  <c r="P171" i="1" s="1"/>
  <c r="R171" i="1" s="1"/>
  <c r="T171" i="1" s="1"/>
  <c r="V171" i="1" s="1"/>
  <c r="X171" i="1" s="1"/>
  <c r="Z171" i="1" s="1"/>
  <c r="AB171" i="1" s="1"/>
  <c r="L170" i="1"/>
  <c r="N170" i="1" s="1"/>
  <c r="P170" i="1" s="1"/>
  <c r="R170" i="1" s="1"/>
  <c r="T170" i="1" s="1"/>
  <c r="V170" i="1" s="1"/>
  <c r="X170" i="1" s="1"/>
  <c r="Z170" i="1" s="1"/>
  <c r="AB170" i="1" s="1"/>
  <c r="AC168" i="1"/>
  <c r="AA168" i="1"/>
  <c r="AA167" i="1" s="1"/>
  <c r="Y168" i="1"/>
  <c r="W168" i="1"/>
  <c r="U168" i="1"/>
  <c r="S168" i="1"/>
  <c r="S167" i="1" s="1"/>
  <c r="Q168" i="1"/>
  <c r="O168" i="1"/>
  <c r="M168" i="1"/>
  <c r="K168" i="1"/>
  <c r="K167" i="1" s="1"/>
  <c r="W167" i="1"/>
  <c r="O167" i="1"/>
  <c r="AC164" i="1"/>
  <c r="AA164" i="1"/>
  <c r="Y164" i="1"/>
  <c r="W164" i="1"/>
  <c r="U164" i="1"/>
  <c r="S164" i="1"/>
  <c r="Q164" i="1"/>
  <c r="O164" i="1"/>
  <c r="M164" i="1"/>
  <c r="K164" i="1"/>
  <c r="AC163" i="1"/>
  <c r="AA163" i="1"/>
  <c r="Y163" i="1"/>
  <c r="W163" i="1"/>
  <c r="U163" i="1"/>
  <c r="S163" i="1"/>
  <c r="Q163" i="1"/>
  <c r="O163" i="1"/>
  <c r="M163" i="1"/>
  <c r="K163" i="1"/>
  <c r="AC162" i="1"/>
  <c r="AA162" i="1"/>
  <c r="Y162" i="1"/>
  <c r="W162" i="1"/>
  <c r="U162" i="1"/>
  <c r="S162" i="1"/>
  <c r="Q162" i="1"/>
  <c r="O162" i="1"/>
  <c r="M162" i="1"/>
  <c r="K162" i="1"/>
  <c r="AC159" i="1"/>
  <c r="AA159" i="1"/>
  <c r="Y159" i="1"/>
  <c r="W159" i="1"/>
  <c r="U159" i="1"/>
  <c r="S159" i="1"/>
  <c r="Q159" i="1"/>
  <c r="O159" i="1"/>
  <c r="M159" i="1"/>
  <c r="K159" i="1"/>
  <c r="AC158" i="1"/>
  <c r="Y158" i="1"/>
  <c r="W158" i="1"/>
  <c r="U158" i="1"/>
  <c r="Q158" i="1"/>
  <c r="O158" i="1"/>
  <c r="M158" i="1"/>
  <c r="AC157" i="1"/>
  <c r="AA157" i="1"/>
  <c r="AB157" i="1" s="1"/>
  <c r="AA156" i="1"/>
  <c r="Y156" i="1"/>
  <c r="W156" i="1"/>
  <c r="U156" i="1"/>
  <c r="S156" i="1"/>
  <c r="Q156" i="1"/>
  <c r="O156" i="1"/>
  <c r="M156" i="1"/>
  <c r="K156" i="1"/>
  <c r="AC155" i="1"/>
  <c r="AA155" i="1"/>
  <c r="Y155" i="1"/>
  <c r="W155" i="1"/>
  <c r="U155" i="1"/>
  <c r="S155" i="1"/>
  <c r="Q155" i="1"/>
  <c r="O155" i="1"/>
  <c r="M155" i="1"/>
  <c r="K155" i="1"/>
  <c r="AC154" i="1"/>
  <c r="AA154" i="1"/>
  <c r="Y154" i="1"/>
  <c r="W154" i="1"/>
  <c r="U154" i="1"/>
  <c r="S154" i="1"/>
  <c r="Q154" i="1"/>
  <c r="O154" i="1"/>
  <c r="M154" i="1"/>
  <c r="L154" i="1"/>
  <c r="K154" i="1"/>
  <c r="AC148" i="1"/>
  <c r="AA148" i="1"/>
  <c r="Y148" i="1"/>
  <c r="W148" i="1"/>
  <c r="U148" i="1"/>
  <c r="S148" i="1"/>
  <c r="Q148" i="1"/>
  <c r="O148" i="1"/>
  <c r="M148" i="1"/>
  <c r="K148" i="1"/>
  <c r="AC142" i="1"/>
  <c r="AC146" i="1" s="1"/>
  <c r="AA142" i="1"/>
  <c r="Y142" i="1"/>
  <c r="Y146" i="1" s="1"/>
  <c r="W142" i="1"/>
  <c r="U142" i="1"/>
  <c r="U146" i="1" s="1"/>
  <c r="S142" i="1"/>
  <c r="Q142" i="1"/>
  <c r="Q146" i="1" s="1"/>
  <c r="O142" i="1"/>
  <c r="M142" i="1"/>
  <c r="M146" i="1" s="1"/>
  <c r="K142" i="1"/>
  <c r="AC137" i="1"/>
  <c r="AA137" i="1"/>
  <c r="Y137" i="1"/>
  <c r="W137" i="1"/>
  <c r="U137" i="1"/>
  <c r="S137" i="1"/>
  <c r="Q137" i="1"/>
  <c r="O137" i="1"/>
  <c r="M137" i="1"/>
  <c r="K137" i="1"/>
  <c r="AC132" i="1"/>
  <c r="AA132" i="1"/>
  <c r="Y132" i="1"/>
  <c r="W132" i="1"/>
  <c r="U132" i="1"/>
  <c r="S132" i="1"/>
  <c r="Q132" i="1"/>
  <c r="O132" i="1"/>
  <c r="M132" i="1"/>
  <c r="K132" i="1"/>
  <c r="L131" i="1"/>
  <c r="N131" i="1" s="1"/>
  <c r="P131" i="1" s="1"/>
  <c r="R131" i="1" s="1"/>
  <c r="T131" i="1" s="1"/>
  <c r="V131" i="1" s="1"/>
  <c r="X131" i="1" s="1"/>
  <c r="Z131" i="1" s="1"/>
  <c r="AB131" i="1" s="1"/>
  <c r="L130" i="1"/>
  <c r="N130" i="1" s="1"/>
  <c r="P130" i="1" s="1"/>
  <c r="R130" i="1" s="1"/>
  <c r="T130" i="1" s="1"/>
  <c r="V130" i="1" s="1"/>
  <c r="X130" i="1" s="1"/>
  <c r="Z130" i="1" s="1"/>
  <c r="AB130" i="1" s="1"/>
  <c r="L129" i="1"/>
  <c r="N129" i="1" s="1"/>
  <c r="P129" i="1" s="1"/>
  <c r="R129" i="1" s="1"/>
  <c r="T129" i="1" s="1"/>
  <c r="V129" i="1" s="1"/>
  <c r="X129" i="1" s="1"/>
  <c r="Z129" i="1" s="1"/>
  <c r="AB129" i="1" s="1"/>
  <c r="L128" i="1"/>
  <c r="N128" i="1" s="1"/>
  <c r="P128" i="1" s="1"/>
  <c r="R128" i="1" s="1"/>
  <c r="T128" i="1" s="1"/>
  <c r="V128" i="1" s="1"/>
  <c r="X128" i="1" s="1"/>
  <c r="Z128" i="1" s="1"/>
  <c r="AB128" i="1" s="1"/>
  <c r="L127" i="1"/>
  <c r="N127" i="1" s="1"/>
  <c r="P127" i="1" s="1"/>
  <c r="R127" i="1" s="1"/>
  <c r="T127" i="1" s="1"/>
  <c r="V127" i="1" s="1"/>
  <c r="X127" i="1" s="1"/>
  <c r="Z127" i="1" s="1"/>
  <c r="AB127" i="1" s="1"/>
  <c r="AC125" i="1"/>
  <c r="AA125" i="1"/>
  <c r="AA124" i="1" s="1"/>
  <c r="AA71" i="1" s="1"/>
  <c r="AA56" i="1" s="1"/>
  <c r="Y125" i="1"/>
  <c r="W125" i="1"/>
  <c r="W124" i="1" s="1"/>
  <c r="U125" i="1"/>
  <c r="S125" i="1"/>
  <c r="S124" i="1" s="1"/>
  <c r="S71" i="1" s="1"/>
  <c r="S56" i="1" s="1"/>
  <c r="Q125" i="1"/>
  <c r="O125" i="1"/>
  <c r="O124" i="1" s="1"/>
  <c r="O71" i="1" s="1"/>
  <c r="M125" i="1"/>
  <c r="K125" i="1"/>
  <c r="K124" i="1" s="1"/>
  <c r="K71" i="1" s="1"/>
  <c r="K56" i="1" s="1"/>
  <c r="L123" i="1"/>
  <c r="N123" i="1" s="1"/>
  <c r="P123" i="1" s="1"/>
  <c r="R123" i="1" s="1"/>
  <c r="T123" i="1" s="1"/>
  <c r="V123" i="1" s="1"/>
  <c r="X123" i="1" s="1"/>
  <c r="Z123" i="1" s="1"/>
  <c r="AB123" i="1" s="1"/>
  <c r="L122" i="1"/>
  <c r="N122" i="1" s="1"/>
  <c r="P122" i="1" s="1"/>
  <c r="R122" i="1" s="1"/>
  <c r="T122" i="1" s="1"/>
  <c r="V122" i="1" s="1"/>
  <c r="X122" i="1" s="1"/>
  <c r="Z122" i="1" s="1"/>
  <c r="AB122" i="1" s="1"/>
  <c r="L121" i="1"/>
  <c r="N121" i="1" s="1"/>
  <c r="P121" i="1" s="1"/>
  <c r="R121" i="1" s="1"/>
  <c r="T121" i="1" s="1"/>
  <c r="V121" i="1" s="1"/>
  <c r="X121" i="1" s="1"/>
  <c r="Z121" i="1" s="1"/>
  <c r="AB121" i="1" s="1"/>
  <c r="L118" i="1"/>
  <c r="AC117" i="1"/>
  <c r="AA117" i="1"/>
  <c r="Y117" i="1"/>
  <c r="W117" i="1"/>
  <c r="U117" i="1"/>
  <c r="S117" i="1"/>
  <c r="Q117" i="1"/>
  <c r="O117" i="1"/>
  <c r="M117" i="1"/>
  <c r="K117" i="1"/>
  <c r="L116" i="1"/>
  <c r="N116" i="1" s="1"/>
  <c r="P116" i="1" s="1"/>
  <c r="R116" i="1" s="1"/>
  <c r="T116" i="1" s="1"/>
  <c r="V116" i="1" s="1"/>
  <c r="X116" i="1" s="1"/>
  <c r="Z116" i="1" s="1"/>
  <c r="AB116" i="1" s="1"/>
  <c r="L115" i="1"/>
  <c r="L114" i="1"/>
  <c r="L113" i="1"/>
  <c r="L112" i="1"/>
  <c r="N112" i="1" s="1"/>
  <c r="P112" i="1" s="1"/>
  <c r="R112" i="1" s="1"/>
  <c r="T112" i="1" s="1"/>
  <c r="V112" i="1" s="1"/>
  <c r="X112" i="1" s="1"/>
  <c r="Z112" i="1" s="1"/>
  <c r="AB112" i="1" s="1"/>
  <c r="L111" i="1"/>
  <c r="L110" i="1"/>
  <c r="L109" i="1"/>
  <c r="L108" i="1"/>
  <c r="N108" i="1" s="1"/>
  <c r="P108" i="1" s="1"/>
  <c r="R108" i="1" s="1"/>
  <c r="T108" i="1" s="1"/>
  <c r="V108" i="1" s="1"/>
  <c r="X108" i="1" s="1"/>
  <c r="Z108" i="1" s="1"/>
  <c r="AB108" i="1" s="1"/>
  <c r="L107" i="1"/>
  <c r="N107" i="1" s="1"/>
  <c r="P107" i="1" s="1"/>
  <c r="R107" i="1" s="1"/>
  <c r="T107" i="1" s="1"/>
  <c r="V107" i="1" s="1"/>
  <c r="X107" i="1" s="1"/>
  <c r="Z107" i="1" s="1"/>
  <c r="AB107" i="1" s="1"/>
  <c r="L106" i="1"/>
  <c r="L105" i="1"/>
  <c r="L104" i="1"/>
  <c r="L103" i="1"/>
  <c r="N103" i="1" s="1"/>
  <c r="P103" i="1" s="1"/>
  <c r="R103" i="1" s="1"/>
  <c r="T103" i="1" s="1"/>
  <c r="V103" i="1" s="1"/>
  <c r="X103" i="1" s="1"/>
  <c r="Z103" i="1" s="1"/>
  <c r="AB103" i="1" s="1"/>
  <c r="L102" i="1"/>
  <c r="L101" i="1"/>
  <c r="N101" i="1" s="1"/>
  <c r="P101" i="1" s="1"/>
  <c r="R101" i="1" s="1"/>
  <c r="T101" i="1" s="1"/>
  <c r="V101" i="1" s="1"/>
  <c r="X101" i="1" s="1"/>
  <c r="Z101" i="1" s="1"/>
  <c r="AB101" i="1" s="1"/>
  <c r="AC99" i="1"/>
  <c r="AA99" i="1"/>
  <c r="AA98" i="1" s="1"/>
  <c r="AA97" i="1" s="1"/>
  <c r="AA96" i="1" s="1"/>
  <c r="AA434" i="1" s="1"/>
  <c r="Y99" i="1"/>
  <c r="W99" i="1"/>
  <c r="U99" i="1"/>
  <c r="S99" i="1"/>
  <c r="S98" i="1" s="1"/>
  <c r="S97" i="1" s="1"/>
  <c r="S96" i="1" s="1"/>
  <c r="S434" i="1" s="1"/>
  <c r="Q99" i="1"/>
  <c r="O99" i="1"/>
  <c r="M99" i="1"/>
  <c r="K99" i="1"/>
  <c r="K98" i="1" s="1"/>
  <c r="K97" i="1" s="1"/>
  <c r="K96" i="1" s="1"/>
  <c r="K434" i="1" s="1"/>
  <c r="W98" i="1"/>
  <c r="O98" i="1"/>
  <c r="AC95" i="1"/>
  <c r="AA95" i="1"/>
  <c r="AA67" i="1" s="1"/>
  <c r="Y95" i="1"/>
  <c r="W95" i="1"/>
  <c r="W67" i="1" s="1"/>
  <c r="U95" i="1"/>
  <c r="S95" i="1"/>
  <c r="S67" i="1" s="1"/>
  <c r="Q95" i="1"/>
  <c r="O95" i="1"/>
  <c r="M95" i="1"/>
  <c r="K95" i="1"/>
  <c r="AC94" i="1"/>
  <c r="AA94" i="1"/>
  <c r="Y94" i="1"/>
  <c r="W94" i="1"/>
  <c r="U94" i="1"/>
  <c r="S94" i="1"/>
  <c r="Q94" i="1"/>
  <c r="O94" i="1"/>
  <c r="M94" i="1"/>
  <c r="L94" i="1"/>
  <c r="K94" i="1"/>
  <c r="AC93" i="1"/>
  <c r="AA93" i="1"/>
  <c r="Y93" i="1"/>
  <c r="W93" i="1"/>
  <c r="U93" i="1"/>
  <c r="S93" i="1"/>
  <c r="Q93" i="1"/>
  <c r="O93" i="1"/>
  <c r="M93" i="1"/>
  <c r="K93" i="1"/>
  <c r="AC92" i="1"/>
  <c r="AA92" i="1"/>
  <c r="Y92" i="1"/>
  <c r="W92" i="1"/>
  <c r="U92" i="1"/>
  <c r="S92" i="1"/>
  <c r="Q92" i="1"/>
  <c r="O92" i="1"/>
  <c r="M92" i="1"/>
  <c r="K92" i="1"/>
  <c r="AC91" i="1"/>
  <c r="Y91" i="1"/>
  <c r="Y66" i="1" s="1"/>
  <c r="Y65" i="1" s="1"/>
  <c r="W91" i="1"/>
  <c r="W90" i="1" s="1"/>
  <c r="U91" i="1"/>
  <c r="U90" i="1" s="1"/>
  <c r="S91" i="1"/>
  <c r="S90" i="1" s="1"/>
  <c r="Q91" i="1"/>
  <c r="Q90" i="1" s="1"/>
  <c r="O91" i="1"/>
  <c r="O90" i="1" s="1"/>
  <c r="M91" i="1"/>
  <c r="M90" i="1" s="1"/>
  <c r="K91" i="1"/>
  <c r="K90" i="1" s="1"/>
  <c r="AC90" i="1"/>
  <c r="Y90" i="1"/>
  <c r="AC89" i="1"/>
  <c r="Y89" i="1"/>
  <c r="U89" i="1"/>
  <c r="Q89" i="1"/>
  <c r="M89" i="1"/>
  <c r="AA88" i="1"/>
  <c r="AA63" i="1" s="1"/>
  <c r="Y88" i="1"/>
  <c r="W88" i="1"/>
  <c r="W63" i="1" s="1"/>
  <c r="U88" i="1"/>
  <c r="S88" i="1"/>
  <c r="S63" i="1" s="1"/>
  <c r="Q88" i="1"/>
  <c r="O88" i="1"/>
  <c r="O63" i="1" s="1"/>
  <c r="M88" i="1"/>
  <c r="K88" i="1"/>
  <c r="K63" i="1" s="1"/>
  <c r="AC87" i="1"/>
  <c r="AA87" i="1"/>
  <c r="Y87" i="1"/>
  <c r="W87" i="1"/>
  <c r="U87" i="1"/>
  <c r="S87" i="1"/>
  <c r="Q87" i="1"/>
  <c r="O87" i="1"/>
  <c r="M87" i="1"/>
  <c r="K87" i="1"/>
  <c r="Y86" i="1"/>
  <c r="Y85" i="1" s="1"/>
  <c r="U86" i="1"/>
  <c r="U85" i="1" s="1"/>
  <c r="Q86" i="1"/>
  <c r="Q85" i="1" s="1"/>
  <c r="M86" i="1"/>
  <c r="M85" i="1" s="1"/>
  <c r="AC84" i="1"/>
  <c r="AA84" i="1"/>
  <c r="Y84" i="1"/>
  <c r="W84" i="1"/>
  <c r="U84" i="1"/>
  <c r="S84" i="1"/>
  <c r="Q84" i="1"/>
  <c r="O84" i="1"/>
  <c r="M84" i="1"/>
  <c r="K84" i="1"/>
  <c r="Y83" i="1"/>
  <c r="U83" i="1"/>
  <c r="Q83" i="1"/>
  <c r="M83" i="1"/>
  <c r="AC82" i="1"/>
  <c r="AA82" i="1"/>
  <c r="Y82" i="1"/>
  <c r="W82" i="1"/>
  <c r="U82" i="1"/>
  <c r="S82" i="1"/>
  <c r="Q82" i="1"/>
  <c r="O82" i="1"/>
  <c r="M82" i="1"/>
  <c r="K82" i="1"/>
  <c r="AC81" i="1"/>
  <c r="AC60" i="1" s="1"/>
  <c r="Y81" i="1"/>
  <c r="U81" i="1"/>
  <c r="U60" i="1" s="1"/>
  <c r="Q81" i="1"/>
  <c r="M81" i="1"/>
  <c r="M60" i="1" s="1"/>
  <c r="AC80" i="1"/>
  <c r="AA80" i="1"/>
  <c r="Z80" i="1"/>
  <c r="Y80" i="1"/>
  <c r="W80" i="1"/>
  <c r="V80" i="1"/>
  <c r="U80" i="1"/>
  <c r="S80" i="1"/>
  <c r="R80" i="1"/>
  <c r="Q80" i="1"/>
  <c r="O80" i="1"/>
  <c r="N80" i="1"/>
  <c r="M80" i="1"/>
  <c r="K80" i="1"/>
  <c r="AC79" i="1"/>
  <c r="AA79" i="1"/>
  <c r="Y79" i="1"/>
  <c r="W79" i="1"/>
  <c r="U79" i="1"/>
  <c r="S79" i="1"/>
  <c r="Q79" i="1"/>
  <c r="O79" i="1"/>
  <c r="M79" i="1"/>
  <c r="K79" i="1"/>
  <c r="AC78" i="1"/>
  <c r="AA78" i="1"/>
  <c r="Y78" i="1"/>
  <c r="W78" i="1"/>
  <c r="U78" i="1"/>
  <c r="S78" i="1"/>
  <c r="Q78" i="1"/>
  <c r="O78" i="1"/>
  <c r="M78" i="1"/>
  <c r="L78" i="1"/>
  <c r="K78" i="1"/>
  <c r="AC77" i="1"/>
  <c r="AA77" i="1"/>
  <c r="Y77" i="1"/>
  <c r="W77" i="1"/>
  <c r="U77" i="1"/>
  <c r="S77" i="1"/>
  <c r="Q77" i="1"/>
  <c r="O77" i="1"/>
  <c r="M77" i="1"/>
  <c r="K77" i="1"/>
  <c r="AC76" i="1"/>
  <c r="AA76" i="1"/>
  <c r="Y76" i="1"/>
  <c r="W76" i="1"/>
  <c r="U76" i="1"/>
  <c r="S76" i="1"/>
  <c r="Q76" i="1"/>
  <c r="O76" i="1"/>
  <c r="M76" i="1"/>
  <c r="K76" i="1"/>
  <c r="AC75" i="1"/>
  <c r="Y75" i="1"/>
  <c r="U75" i="1"/>
  <c r="Q75" i="1"/>
  <c r="M75" i="1"/>
  <c r="AA74" i="1"/>
  <c r="Y74" i="1"/>
  <c r="W74" i="1"/>
  <c r="U74" i="1"/>
  <c r="S74" i="1"/>
  <c r="Q74" i="1"/>
  <c r="O74" i="1"/>
  <c r="M74" i="1"/>
  <c r="K74" i="1"/>
  <c r="AC73" i="1"/>
  <c r="AA73" i="1"/>
  <c r="Y73" i="1"/>
  <c r="W73" i="1"/>
  <c r="U73" i="1"/>
  <c r="S73" i="1"/>
  <c r="Q73" i="1"/>
  <c r="O73" i="1"/>
  <c r="M73" i="1"/>
  <c r="K73" i="1"/>
  <c r="AC72" i="1"/>
  <c r="AA72" i="1"/>
  <c r="Y72" i="1"/>
  <c r="W72" i="1"/>
  <c r="U72" i="1"/>
  <c r="S72" i="1"/>
  <c r="Q72" i="1"/>
  <c r="O72" i="1"/>
  <c r="M72" i="1"/>
  <c r="L72" i="1"/>
  <c r="K72" i="1"/>
  <c r="AC67" i="1"/>
  <c r="Y67" i="1"/>
  <c r="U67" i="1"/>
  <c r="Q67" i="1"/>
  <c r="O67" i="1"/>
  <c r="M67" i="1"/>
  <c r="K67" i="1"/>
  <c r="AC66" i="1"/>
  <c r="W66" i="1"/>
  <c r="S66" i="1"/>
  <c r="O66" i="1"/>
  <c r="K66" i="1"/>
  <c r="AC65" i="1"/>
  <c r="W65" i="1"/>
  <c r="S65" i="1"/>
  <c r="O65" i="1"/>
  <c r="K65" i="1"/>
  <c r="AC64" i="1"/>
  <c r="Y64" i="1"/>
  <c r="U64" i="1"/>
  <c r="Q64" i="1"/>
  <c r="M64" i="1"/>
  <c r="AC63" i="1"/>
  <c r="Y63" i="1"/>
  <c r="U63" i="1"/>
  <c r="Q63" i="1"/>
  <c r="M63" i="1"/>
  <c r="Y62" i="1"/>
  <c r="U62" i="1"/>
  <c r="Q62" i="1"/>
  <c r="M62" i="1"/>
  <c r="AC61" i="1"/>
  <c r="AA61" i="1"/>
  <c r="Y61" i="1"/>
  <c r="W61" i="1"/>
  <c r="U61" i="1"/>
  <c r="S61" i="1"/>
  <c r="Q61" i="1"/>
  <c r="O61" i="1"/>
  <c r="M61" i="1"/>
  <c r="K61" i="1"/>
  <c r="Y60" i="1"/>
  <c r="Q60" i="1"/>
  <c r="AA59" i="1"/>
  <c r="Y59" i="1"/>
  <c r="W59" i="1"/>
  <c r="U59" i="1"/>
  <c r="S59" i="1"/>
  <c r="Q59" i="1"/>
  <c r="O59" i="1"/>
  <c r="M59" i="1"/>
  <c r="K59" i="1"/>
  <c r="AC58" i="1"/>
  <c r="AA58" i="1"/>
  <c r="Y58" i="1"/>
  <c r="W58" i="1"/>
  <c r="U58" i="1"/>
  <c r="S58" i="1"/>
  <c r="Q58" i="1"/>
  <c r="O58" i="1"/>
  <c r="M58" i="1"/>
  <c r="K58" i="1"/>
  <c r="AC57" i="1"/>
  <c r="AA57" i="1"/>
  <c r="Y57" i="1"/>
  <c r="W57" i="1"/>
  <c r="U57" i="1"/>
  <c r="S57" i="1"/>
  <c r="Q57" i="1"/>
  <c r="O57" i="1"/>
  <c r="M57" i="1"/>
  <c r="L57" i="1"/>
  <c r="K57" i="1"/>
  <c r="AB51" i="1"/>
  <c r="AB50" i="1" s="1"/>
  <c r="AB49" i="1" s="1"/>
  <c r="AA51" i="1"/>
  <c r="Z51" i="1"/>
  <c r="Z50" i="1" s="1"/>
  <c r="Z49" i="1" s="1"/>
  <c r="Y51" i="1"/>
  <c r="Y50" i="1" s="1"/>
  <c r="Y49" i="1" s="1"/>
  <c r="X51" i="1"/>
  <c r="X50" i="1" s="1"/>
  <c r="X49" i="1" s="1"/>
  <c r="W51" i="1"/>
  <c r="V51" i="1"/>
  <c r="V50" i="1" s="1"/>
  <c r="V49" i="1" s="1"/>
  <c r="U51" i="1"/>
  <c r="U50" i="1" s="1"/>
  <c r="U49" i="1" s="1"/>
  <c r="T51" i="1"/>
  <c r="T50" i="1" s="1"/>
  <c r="T49" i="1" s="1"/>
  <c r="S51" i="1"/>
  <c r="R51" i="1"/>
  <c r="R50" i="1" s="1"/>
  <c r="R49" i="1" s="1"/>
  <c r="Q51" i="1"/>
  <c r="Q50" i="1" s="1"/>
  <c r="Q49" i="1" s="1"/>
  <c r="P51" i="1"/>
  <c r="P50" i="1" s="1"/>
  <c r="P49" i="1" s="1"/>
  <c r="O51" i="1"/>
  <c r="N51" i="1"/>
  <c r="N50" i="1" s="1"/>
  <c r="N49" i="1" s="1"/>
  <c r="M51" i="1"/>
  <c r="M50" i="1" s="1"/>
  <c r="M49" i="1" s="1"/>
  <c r="L51" i="1"/>
  <c r="L50" i="1" s="1"/>
  <c r="L49" i="1" s="1"/>
  <c r="K51" i="1"/>
  <c r="AA50" i="1"/>
  <c r="AA49" i="1" s="1"/>
  <c r="W50" i="1"/>
  <c r="W49" i="1" s="1"/>
  <c r="S50" i="1"/>
  <c r="S49" i="1" s="1"/>
  <c r="O50" i="1"/>
  <c r="O49" i="1" s="1"/>
  <c r="K50" i="1"/>
  <c r="K49" i="1" s="1"/>
  <c r="AC47" i="1"/>
  <c r="AA47" i="1"/>
  <c r="Y47" i="1"/>
  <c r="W47" i="1"/>
  <c r="U47" i="1"/>
  <c r="S47" i="1"/>
  <c r="Q47" i="1"/>
  <c r="O47" i="1"/>
  <c r="M47" i="1"/>
  <c r="K47" i="1"/>
  <c r="L45" i="1"/>
  <c r="N45" i="1" s="1"/>
  <c r="P45" i="1" s="1"/>
  <c r="R45" i="1" s="1"/>
  <c r="T45" i="1" s="1"/>
  <c r="V45" i="1" s="1"/>
  <c r="X45" i="1" s="1"/>
  <c r="Z45" i="1" s="1"/>
  <c r="AB45" i="1" s="1"/>
  <c r="AC43" i="1"/>
  <c r="AA43" i="1"/>
  <c r="Y43" i="1"/>
  <c r="W43" i="1"/>
  <c r="U43" i="1"/>
  <c r="S43" i="1"/>
  <c r="Q43" i="1"/>
  <c r="O43" i="1"/>
  <c r="M43" i="1"/>
  <c r="K43" i="1"/>
  <c r="L37" i="1"/>
  <c r="AC36" i="1"/>
  <c r="AA36" i="1"/>
  <c r="Y36" i="1"/>
  <c r="W36" i="1"/>
  <c r="U36" i="1"/>
  <c r="S36" i="1"/>
  <c r="Q36" i="1"/>
  <c r="O36" i="1"/>
  <c r="M36" i="1"/>
  <c r="K36" i="1"/>
  <c r="L35" i="1"/>
  <c r="N35" i="1" s="1"/>
  <c r="P35" i="1" s="1"/>
  <c r="R35" i="1" s="1"/>
  <c r="T35" i="1" s="1"/>
  <c r="V35" i="1" s="1"/>
  <c r="X35" i="1" s="1"/>
  <c r="Z35" i="1" s="1"/>
  <c r="AB35" i="1" s="1"/>
  <c r="L34" i="1"/>
  <c r="N34" i="1" s="1"/>
  <c r="P34" i="1" s="1"/>
  <c r="R34" i="1" s="1"/>
  <c r="T34" i="1" s="1"/>
  <c r="V34" i="1" s="1"/>
  <c r="X34" i="1" s="1"/>
  <c r="Z34" i="1" s="1"/>
  <c r="AB34" i="1" s="1"/>
  <c r="L33" i="1"/>
  <c r="N33" i="1" s="1"/>
  <c r="P33" i="1" s="1"/>
  <c r="R33" i="1" s="1"/>
  <c r="T33" i="1" s="1"/>
  <c r="V33" i="1" s="1"/>
  <c r="X33" i="1" s="1"/>
  <c r="Z33" i="1" s="1"/>
  <c r="AB33" i="1" s="1"/>
  <c r="L32" i="1"/>
  <c r="AC31" i="1"/>
  <c r="AC30" i="1" s="1"/>
  <c r="AA31" i="1"/>
  <c r="Y31" i="1"/>
  <c r="Y30" i="1" s="1"/>
  <c r="W31" i="1"/>
  <c r="U31" i="1"/>
  <c r="U30" i="1" s="1"/>
  <c r="S31" i="1"/>
  <c r="Q31" i="1"/>
  <c r="Q30" i="1" s="1"/>
  <c r="O31" i="1"/>
  <c r="M31" i="1"/>
  <c r="M30" i="1" s="1"/>
  <c r="K31" i="1"/>
  <c r="AA30" i="1"/>
  <c r="W30" i="1"/>
  <c r="S30" i="1"/>
  <c r="O30" i="1"/>
  <c r="K30" i="1"/>
  <c r="L29" i="1"/>
  <c r="N29" i="1" s="1"/>
  <c r="P29" i="1" s="1"/>
  <c r="R29" i="1" s="1"/>
  <c r="T29" i="1" s="1"/>
  <c r="V29" i="1" s="1"/>
  <c r="X29" i="1" s="1"/>
  <c r="Z29" i="1" s="1"/>
  <c r="AB29" i="1" s="1"/>
  <c r="L28" i="1"/>
  <c r="AC27" i="1"/>
  <c r="AC26" i="1" s="1"/>
  <c r="AC25" i="1" s="1"/>
  <c r="AA27" i="1"/>
  <c r="Y27" i="1"/>
  <c r="Y26" i="1" s="1"/>
  <c r="Y25" i="1" s="1"/>
  <c r="W27" i="1"/>
  <c r="U27" i="1"/>
  <c r="U26" i="1" s="1"/>
  <c r="U25" i="1" s="1"/>
  <c r="S27" i="1"/>
  <c r="Q27" i="1"/>
  <c r="Q26" i="1" s="1"/>
  <c r="Q25" i="1" s="1"/>
  <c r="O27" i="1"/>
  <c r="M27" i="1"/>
  <c r="M26" i="1" s="1"/>
  <c r="M25" i="1" s="1"/>
  <c r="K27" i="1"/>
  <c r="AA26" i="1"/>
  <c r="AA25" i="1" s="1"/>
  <c r="W26" i="1"/>
  <c r="W25" i="1" s="1"/>
  <c r="S26" i="1"/>
  <c r="S25" i="1" s="1"/>
  <c r="O26" i="1"/>
  <c r="O25" i="1" s="1"/>
  <c r="K26" i="1"/>
  <c r="K25" i="1" s="1"/>
  <c r="L24" i="1"/>
  <c r="N24" i="1" s="1"/>
  <c r="P24" i="1" s="1"/>
  <c r="R24" i="1" s="1"/>
  <c r="T24" i="1" s="1"/>
  <c r="V24" i="1" s="1"/>
  <c r="X24" i="1" s="1"/>
  <c r="Z24" i="1" s="1"/>
  <c r="AB24" i="1" s="1"/>
  <c r="L23" i="1"/>
  <c r="N23" i="1" s="1"/>
  <c r="P23" i="1" s="1"/>
  <c r="R23" i="1" s="1"/>
  <c r="T23" i="1" s="1"/>
  <c r="V23" i="1" s="1"/>
  <c r="X23" i="1" s="1"/>
  <c r="Z23" i="1" s="1"/>
  <c r="AB23" i="1" s="1"/>
  <c r="L22" i="1"/>
  <c r="N22" i="1" s="1"/>
  <c r="P22" i="1" s="1"/>
  <c r="R22" i="1" s="1"/>
  <c r="T22" i="1" s="1"/>
  <c r="V22" i="1" s="1"/>
  <c r="X22" i="1" s="1"/>
  <c r="Z22" i="1" s="1"/>
  <c r="AB22" i="1" s="1"/>
  <c r="L21" i="1"/>
  <c r="L20" i="1"/>
  <c r="AC19" i="1"/>
  <c r="AC18" i="1" s="1"/>
  <c r="AA19" i="1"/>
  <c r="Y19" i="1"/>
  <c r="Y18" i="1" s="1"/>
  <c r="W19" i="1"/>
  <c r="U19" i="1"/>
  <c r="U18" i="1" s="1"/>
  <c r="S19" i="1"/>
  <c r="Q19" i="1"/>
  <c r="Q18" i="1" s="1"/>
  <c r="O19" i="1"/>
  <c r="M19" i="1"/>
  <c r="M18" i="1" s="1"/>
  <c r="K19" i="1"/>
  <c r="AA18" i="1"/>
  <c r="W18" i="1"/>
  <c r="S18" i="1"/>
  <c r="S46" i="1" s="1"/>
  <c r="O18" i="1"/>
  <c r="O46" i="1" s="1"/>
  <c r="K18" i="1"/>
  <c r="K46" i="1" s="1"/>
  <c r="L15" i="1"/>
  <c r="AC14" i="1"/>
  <c r="AA14" i="1"/>
  <c r="Y14" i="1"/>
  <c r="W14" i="1"/>
  <c r="U14" i="1"/>
  <c r="S14" i="1"/>
  <c r="Q14" i="1"/>
  <c r="O14" i="1"/>
  <c r="M14" i="1"/>
  <c r="K14" i="1"/>
  <c r="AC13" i="1"/>
  <c r="AA13" i="1"/>
  <c r="Y13" i="1"/>
  <c r="W13" i="1"/>
  <c r="U13" i="1"/>
  <c r="S13" i="1"/>
  <c r="Q13" i="1"/>
  <c r="O13" i="1"/>
  <c r="M13" i="1"/>
  <c r="K13" i="1"/>
  <c r="AC10" i="1"/>
  <c r="AA10" i="1"/>
  <c r="Y10" i="1"/>
  <c r="W10" i="1"/>
  <c r="U10" i="1"/>
  <c r="S10" i="1"/>
  <c r="Q10" i="1"/>
  <c r="O10" i="1"/>
  <c r="M10" i="1"/>
  <c r="K10" i="1"/>
  <c r="O97" i="1" l="1"/>
  <c r="O96" i="1" s="1"/>
  <c r="O434" i="1" s="1"/>
  <c r="O153" i="1"/>
  <c r="W153" i="1"/>
  <c r="K251" i="1"/>
  <c r="K250" i="1" s="1"/>
  <c r="S251" i="1"/>
  <c r="S250" i="1" s="1"/>
  <c r="AA251" i="1"/>
  <c r="AA250" i="1" s="1"/>
  <c r="M193" i="1"/>
  <c r="M153" i="1" s="1"/>
  <c r="Q193" i="1"/>
  <c r="Q153" i="1" s="1"/>
  <c r="U193" i="1"/>
  <c r="U153" i="1" s="1"/>
  <c r="Y193" i="1"/>
  <c r="Y153" i="1" s="1"/>
  <c r="AC193" i="1"/>
  <c r="AC153" i="1" s="1"/>
  <c r="O251" i="1"/>
  <c r="O250" i="1" s="1"/>
  <c r="W251" i="1"/>
  <c r="W250" i="1" s="1"/>
  <c r="Y371" i="1"/>
  <c r="Y370" i="1" s="1"/>
  <c r="K396" i="1"/>
  <c r="O396" i="1"/>
  <c r="S396" i="1"/>
  <c r="W396" i="1"/>
  <c r="AA396" i="1"/>
  <c r="O442" i="1"/>
  <c r="O440" i="1" s="1"/>
  <c r="O439" i="1" s="1"/>
  <c r="W442" i="1"/>
  <c r="W440" i="1" s="1"/>
  <c r="W439" i="1" s="1"/>
  <c r="M445" i="1"/>
  <c r="M444" i="1" s="1"/>
  <c r="Q445" i="1"/>
  <c r="Q444" i="1" s="1"/>
  <c r="U445" i="1"/>
  <c r="U444" i="1" s="1"/>
  <c r="Y445" i="1"/>
  <c r="Y444" i="1" s="1"/>
  <c r="AC445" i="1"/>
  <c r="AC444" i="1" s="1"/>
  <c r="M466" i="1"/>
  <c r="Q466" i="1"/>
  <c r="U466" i="1"/>
  <c r="Y466" i="1"/>
  <c r="I364" i="1"/>
  <c r="I445" i="1"/>
  <c r="I444" i="1" s="1"/>
  <c r="W71" i="1"/>
  <c r="W56" i="1" s="1"/>
  <c r="W97" i="1"/>
  <c r="W96" i="1" s="1"/>
  <c r="W434" i="1" s="1"/>
  <c r="K75" i="1"/>
  <c r="O75" i="1"/>
  <c r="S75" i="1"/>
  <c r="W75" i="1"/>
  <c r="AA75" i="1"/>
  <c r="M98" i="1"/>
  <c r="Q98" i="1"/>
  <c r="U98" i="1"/>
  <c r="Y98" i="1"/>
  <c r="AC98" i="1"/>
  <c r="O70" i="1"/>
  <c r="M371" i="1"/>
  <c r="M370" i="1" s="1"/>
  <c r="U371" i="1"/>
  <c r="U370" i="1" s="1"/>
  <c r="J98" i="1"/>
  <c r="M124" i="1"/>
  <c r="Q124" i="1"/>
  <c r="U124" i="1"/>
  <c r="Y124" i="1"/>
  <c r="AC124" i="1"/>
  <c r="M167" i="1"/>
  <c r="M152" i="1" s="1"/>
  <c r="M151" i="1" s="1"/>
  <c r="Q167" i="1"/>
  <c r="U167" i="1"/>
  <c r="U152" i="1" s="1"/>
  <c r="U151" i="1" s="1"/>
  <c r="Y167" i="1"/>
  <c r="AC167" i="1"/>
  <c r="AC152" i="1" s="1"/>
  <c r="L399" i="1"/>
  <c r="N399" i="1" s="1"/>
  <c r="P399" i="1" s="1"/>
  <c r="R399" i="1" s="1"/>
  <c r="T399" i="1" s="1"/>
  <c r="V399" i="1" s="1"/>
  <c r="X399" i="1" s="1"/>
  <c r="Z399" i="1" s="1"/>
  <c r="AB399" i="1" s="1"/>
  <c r="J124" i="1"/>
  <c r="J167" i="1"/>
  <c r="J378" i="1"/>
  <c r="J58" i="1"/>
  <c r="J320" i="1"/>
  <c r="J445" i="1"/>
  <c r="J444" i="1" s="1"/>
  <c r="J89" i="1"/>
  <c r="J351" i="1"/>
  <c r="J225" i="1"/>
  <c r="J238" i="1"/>
  <c r="J359" i="1"/>
  <c r="J92" i="1"/>
  <c r="J381" i="1"/>
  <c r="J81" i="1" s="1"/>
  <c r="J57" i="1"/>
  <c r="J82" i="1"/>
  <c r="J372" i="1"/>
  <c r="W12" i="1"/>
  <c r="J26" i="1"/>
  <c r="J18" i="1"/>
  <c r="AA12" i="1"/>
  <c r="AA9" i="1" s="1"/>
  <c r="AA8" i="1" s="1"/>
  <c r="Y12" i="1"/>
  <c r="J13" i="1"/>
  <c r="J30" i="1"/>
  <c r="J49" i="1"/>
  <c r="J63" i="1"/>
  <c r="I156" i="1"/>
  <c r="I86" i="1"/>
  <c r="I85" i="1" s="1"/>
  <c r="I83" i="1"/>
  <c r="I62" i="1" s="1"/>
  <c r="J67" i="1"/>
  <c r="J366" i="1"/>
  <c r="L80" i="1"/>
  <c r="P80" i="1"/>
  <c r="T80" i="1"/>
  <c r="X80" i="1"/>
  <c r="J323" i="1"/>
  <c r="J285" i="1"/>
  <c r="I153" i="1"/>
  <c r="J252" i="1"/>
  <c r="J70" i="1" s="1"/>
  <c r="J55" i="1" s="1"/>
  <c r="J230" i="1"/>
  <c r="I70" i="1"/>
  <c r="I55" i="1" s="1"/>
  <c r="I251" i="1"/>
  <c r="I250" i="1" s="1"/>
  <c r="I369" i="1" s="1"/>
  <c r="I367" i="1" s="1"/>
  <c r="J193" i="1"/>
  <c r="J97" i="1"/>
  <c r="J147" i="1"/>
  <c r="I166" i="1"/>
  <c r="I165" i="1" s="1"/>
  <c r="I249" i="1" s="1"/>
  <c r="I66" i="1"/>
  <c r="I65" i="1" s="1"/>
  <c r="I90" i="1"/>
  <c r="I371" i="1"/>
  <c r="J397" i="1"/>
  <c r="I71" i="1"/>
  <c r="I56" i="1" s="1"/>
  <c r="I434" i="1"/>
  <c r="I437" i="1" s="1"/>
  <c r="J84" i="1"/>
  <c r="J328" i="1"/>
  <c r="J364" i="1"/>
  <c r="J396" i="1"/>
  <c r="J440" i="1"/>
  <c r="J439" i="1" s="1"/>
  <c r="L417" i="1"/>
  <c r="N417" i="1" s="1"/>
  <c r="P417" i="1" s="1"/>
  <c r="R417" i="1" s="1"/>
  <c r="T417" i="1" s="1"/>
  <c r="V417" i="1" s="1"/>
  <c r="X417" i="1" s="1"/>
  <c r="Z417" i="1" s="1"/>
  <c r="AB417" i="1" s="1"/>
  <c r="L411" i="1"/>
  <c r="N411" i="1" s="1"/>
  <c r="P411" i="1" s="1"/>
  <c r="R411" i="1" s="1"/>
  <c r="T411" i="1" s="1"/>
  <c r="V411" i="1" s="1"/>
  <c r="X411" i="1" s="1"/>
  <c r="Z411" i="1" s="1"/>
  <c r="AB411" i="1" s="1"/>
  <c r="L136" i="1"/>
  <c r="N136" i="1" s="1"/>
  <c r="P136" i="1" s="1"/>
  <c r="R136" i="1" s="1"/>
  <c r="T136" i="1" s="1"/>
  <c r="V136" i="1" s="1"/>
  <c r="X136" i="1" s="1"/>
  <c r="Z136" i="1" s="1"/>
  <c r="AB136" i="1" s="1"/>
  <c r="W9" i="1"/>
  <c r="W8" i="1" s="1"/>
  <c r="M46" i="1"/>
  <c r="M12" i="1"/>
  <c r="M9" i="1" s="1"/>
  <c r="M8" i="1" s="1"/>
  <c r="Q46" i="1"/>
  <c r="Q12" i="1"/>
  <c r="Q9" i="1" s="1"/>
  <c r="Q8" i="1" s="1"/>
  <c r="U46" i="1"/>
  <c r="U12" i="1"/>
  <c r="U9" i="1" s="1"/>
  <c r="U8" i="1" s="1"/>
  <c r="Y9" i="1"/>
  <c r="Y8" i="1" s="1"/>
  <c r="AC12" i="1"/>
  <c r="AC9" i="1" s="1"/>
  <c r="AC8" i="1" s="1"/>
  <c r="O55" i="1"/>
  <c r="K166" i="1"/>
  <c r="K152" i="1"/>
  <c r="K151" i="1" s="1"/>
  <c r="K70" i="1"/>
  <c r="S166" i="1"/>
  <c r="S152" i="1"/>
  <c r="S151" i="1" s="1"/>
  <c r="S70" i="1"/>
  <c r="AA166" i="1"/>
  <c r="AA152" i="1"/>
  <c r="AA151" i="1" s="1"/>
  <c r="AA70" i="1"/>
  <c r="O437" i="1"/>
  <c r="W437" i="1"/>
  <c r="Q147" i="1"/>
  <c r="Q149" i="1" s="1"/>
  <c r="Q97" i="1"/>
  <c r="Q96" i="1" s="1"/>
  <c r="Q434" i="1" s="1"/>
  <c r="Q70" i="1"/>
  <c r="Y147" i="1"/>
  <c r="Y149" i="1" s="1"/>
  <c r="Y97" i="1"/>
  <c r="Y96" i="1" s="1"/>
  <c r="Y434" i="1" s="1"/>
  <c r="Y70" i="1"/>
  <c r="O146" i="1"/>
  <c r="O89" i="1"/>
  <c r="O64" i="1" s="1"/>
  <c r="W166" i="1"/>
  <c r="W152" i="1"/>
  <c r="W151" i="1" s="1"/>
  <c r="L245" i="1"/>
  <c r="K12" i="1"/>
  <c r="K9" i="1" s="1"/>
  <c r="K8" i="1" s="1"/>
  <c r="O12" i="1"/>
  <c r="O9" i="1" s="1"/>
  <c r="O8" i="1" s="1"/>
  <c r="S12" i="1"/>
  <c r="S9" i="1" s="1"/>
  <c r="S8" i="1" s="1"/>
  <c r="Q437" i="1"/>
  <c r="Y437" i="1"/>
  <c r="M66" i="1"/>
  <c r="M65" i="1" s="1"/>
  <c r="Q66" i="1"/>
  <c r="Q65" i="1" s="1"/>
  <c r="U66" i="1"/>
  <c r="U65" i="1" s="1"/>
  <c r="W70" i="1"/>
  <c r="O147" i="1"/>
  <c r="O149" i="1" s="1"/>
  <c r="W147" i="1"/>
  <c r="W149" i="1" s="1"/>
  <c r="M71" i="1"/>
  <c r="M56" i="1" s="1"/>
  <c r="Q71" i="1"/>
  <c r="Q56" i="1" s="1"/>
  <c r="U71" i="1"/>
  <c r="U56" i="1" s="1"/>
  <c r="Y71" i="1"/>
  <c r="Y56" i="1" s="1"/>
  <c r="AC71" i="1"/>
  <c r="AC56" i="1" s="1"/>
  <c r="L141" i="1"/>
  <c r="N141" i="1" s="1"/>
  <c r="P141" i="1" s="1"/>
  <c r="R141" i="1" s="1"/>
  <c r="T141" i="1" s="1"/>
  <c r="V141" i="1" s="1"/>
  <c r="X141" i="1" s="1"/>
  <c r="Z141" i="1" s="1"/>
  <c r="AB141" i="1" s="1"/>
  <c r="AE252" i="1"/>
  <c r="K437" i="1"/>
  <c r="S437" i="1"/>
  <c r="AA437" i="1"/>
  <c r="K147" i="1"/>
  <c r="K149" i="1" s="1"/>
  <c r="S147" i="1"/>
  <c r="S149" i="1" s="1"/>
  <c r="AA147" i="1"/>
  <c r="AA149" i="1" s="1"/>
  <c r="M147" i="1"/>
  <c r="M149" i="1" s="1"/>
  <c r="M97" i="1"/>
  <c r="M96" i="1" s="1"/>
  <c r="M434" i="1" s="1"/>
  <c r="M437" i="1" s="1"/>
  <c r="M70" i="1"/>
  <c r="U147" i="1"/>
  <c r="U149" i="1" s="1"/>
  <c r="U97" i="1"/>
  <c r="U96" i="1" s="1"/>
  <c r="U434" i="1" s="1"/>
  <c r="U437" i="1" s="1"/>
  <c r="U70" i="1"/>
  <c r="AC147" i="1"/>
  <c r="AC149" i="1" s="1"/>
  <c r="AC97" i="1"/>
  <c r="AC96" i="1" s="1"/>
  <c r="AC434" i="1" s="1"/>
  <c r="AC437" i="1" s="1"/>
  <c r="AC70" i="1"/>
  <c r="L120" i="1"/>
  <c r="N120" i="1" s="1"/>
  <c r="P120" i="1" s="1"/>
  <c r="R120" i="1" s="1"/>
  <c r="T120" i="1" s="1"/>
  <c r="V120" i="1" s="1"/>
  <c r="X120" i="1" s="1"/>
  <c r="Z120" i="1" s="1"/>
  <c r="AB120" i="1" s="1"/>
  <c r="K146" i="1"/>
  <c r="K89" i="1"/>
  <c r="K64" i="1" s="1"/>
  <c r="S146" i="1"/>
  <c r="S89" i="1"/>
  <c r="S64" i="1" s="1"/>
  <c r="W146" i="1"/>
  <c r="W89" i="1"/>
  <c r="W64" i="1" s="1"/>
  <c r="AA146" i="1"/>
  <c r="AA89" i="1"/>
  <c r="AA64" i="1" s="1"/>
  <c r="O166" i="1"/>
  <c r="O152" i="1"/>
  <c r="O151" i="1" s="1"/>
  <c r="L454" i="1"/>
  <c r="P322" i="1"/>
  <c r="P72" i="1" s="1"/>
  <c r="P57" i="1" s="1"/>
  <c r="N321" i="1"/>
  <c r="N320" i="1" s="1"/>
  <c r="N154" i="1" s="1"/>
  <c r="L391" i="1"/>
  <c r="N391" i="1" s="1"/>
  <c r="P391" i="1" s="1"/>
  <c r="R391" i="1" s="1"/>
  <c r="T391" i="1" s="1"/>
  <c r="V391" i="1" s="1"/>
  <c r="X391" i="1" s="1"/>
  <c r="Z391" i="1" s="1"/>
  <c r="AB391" i="1" s="1"/>
  <c r="L448" i="1"/>
  <c r="L468" i="1"/>
  <c r="L472" i="1"/>
  <c r="AC323" i="1"/>
  <c r="K364" i="1"/>
  <c r="K369" i="1" s="1"/>
  <c r="K367" i="1" s="1"/>
  <c r="O364" i="1"/>
  <c r="O369" i="1" s="1"/>
  <c r="O367" i="1" s="1"/>
  <c r="S364" i="1"/>
  <c r="S369" i="1" s="1"/>
  <c r="S367" i="1" s="1"/>
  <c r="W364" i="1"/>
  <c r="W369" i="1" s="1"/>
  <c r="W367" i="1" s="1"/>
  <c r="AA364" i="1"/>
  <c r="AA369" i="1" s="1"/>
  <c r="AA367" i="1" s="1"/>
  <c r="M430" i="1"/>
  <c r="M432" i="1" s="1"/>
  <c r="M429" i="1" s="1"/>
  <c r="Q430" i="1"/>
  <c r="U430" i="1"/>
  <c r="U432" i="1" s="1"/>
  <c r="U429" i="1" s="1"/>
  <c r="Y430" i="1"/>
  <c r="AC430" i="1"/>
  <c r="K381" i="1"/>
  <c r="O381" i="1"/>
  <c r="S381" i="1"/>
  <c r="W381" i="1"/>
  <c r="AA381" i="1"/>
  <c r="L403" i="1"/>
  <c r="N403" i="1" s="1"/>
  <c r="P403" i="1" s="1"/>
  <c r="R403" i="1" s="1"/>
  <c r="T403" i="1" s="1"/>
  <c r="V403" i="1" s="1"/>
  <c r="X403" i="1" s="1"/>
  <c r="Z403" i="1" s="1"/>
  <c r="AB403" i="1" s="1"/>
  <c r="M364" i="1"/>
  <c r="M369" i="1" s="1"/>
  <c r="M367" i="1" s="1"/>
  <c r="Q364" i="1"/>
  <c r="Q369" i="1" s="1"/>
  <c r="Q367" i="1" s="1"/>
  <c r="U364" i="1"/>
  <c r="U369" i="1" s="1"/>
  <c r="U367" i="1" s="1"/>
  <c r="Y364" i="1"/>
  <c r="Y369" i="1" s="1"/>
  <c r="Y367" i="1" s="1"/>
  <c r="Y432" i="1"/>
  <c r="AC396" i="1"/>
  <c r="Q432" i="1"/>
  <c r="L326" i="1"/>
  <c r="L234" i="1"/>
  <c r="L87" i="1" s="1"/>
  <c r="L14" i="1"/>
  <c r="N15" i="1"/>
  <c r="L27" i="1"/>
  <c r="L26" i="1" s="1"/>
  <c r="N28" i="1"/>
  <c r="L44" i="1"/>
  <c r="L11" i="1"/>
  <c r="L16" i="1"/>
  <c r="L19" i="1"/>
  <c r="L18" i="1" s="1"/>
  <c r="L46" i="1" s="1"/>
  <c r="N20" i="1"/>
  <c r="L31" i="1"/>
  <c r="L30" i="1" s="1"/>
  <c r="N32" i="1"/>
  <c r="L36" i="1"/>
  <c r="N37" i="1"/>
  <c r="L119" i="1"/>
  <c r="N119" i="1" s="1"/>
  <c r="P119" i="1" s="1"/>
  <c r="R119" i="1" s="1"/>
  <c r="T119" i="1" s="1"/>
  <c r="V119" i="1" s="1"/>
  <c r="X119" i="1" s="1"/>
  <c r="Z119" i="1" s="1"/>
  <c r="AB119" i="1" s="1"/>
  <c r="L194" i="1"/>
  <c r="N195" i="1"/>
  <c r="L211" i="1"/>
  <c r="L220" i="1"/>
  <c r="N236" i="1"/>
  <c r="L235" i="1"/>
  <c r="L88" i="1" s="1"/>
  <c r="L63" i="1" s="1"/>
  <c r="M161" i="1"/>
  <c r="M160" i="1" s="1"/>
  <c r="M150" i="1" s="1"/>
  <c r="M433" i="1" s="1"/>
  <c r="M436" i="1" s="1"/>
  <c r="U161" i="1"/>
  <c r="U160" i="1" s="1"/>
  <c r="U150" i="1" s="1"/>
  <c r="U433" i="1" s="1"/>
  <c r="U436" i="1" s="1"/>
  <c r="AC161" i="1"/>
  <c r="AC160" i="1" s="1"/>
  <c r="K165" i="1"/>
  <c r="K161" i="1"/>
  <c r="K160" i="1" s="1"/>
  <c r="K150" i="1" s="1"/>
  <c r="O165" i="1"/>
  <c r="O161" i="1"/>
  <c r="O160" i="1" s="1"/>
  <c r="O150" i="1" s="1"/>
  <c r="S165" i="1"/>
  <c r="S161" i="1"/>
  <c r="S160" i="1" s="1"/>
  <c r="S150" i="1" s="1"/>
  <c r="W165" i="1"/>
  <c r="W161" i="1"/>
  <c r="W160" i="1" s="1"/>
  <c r="W150" i="1" s="1"/>
  <c r="AA237" i="1"/>
  <c r="AA91" i="1"/>
  <c r="W46" i="1"/>
  <c r="Y46" i="1"/>
  <c r="AA46" i="1"/>
  <c r="AC46" i="1"/>
  <c r="L100" i="1"/>
  <c r="N118" i="1"/>
  <c r="L126" i="1"/>
  <c r="L143" i="1"/>
  <c r="L169" i="1"/>
  <c r="L186" i="1"/>
  <c r="N187" i="1"/>
  <c r="L206" i="1"/>
  <c r="N209" i="1"/>
  <c r="L224" i="1"/>
  <c r="Q161" i="1"/>
  <c r="Q160" i="1" s="1"/>
  <c r="Y161" i="1"/>
  <c r="Y160" i="1" s="1"/>
  <c r="L242" i="1"/>
  <c r="N242" i="1" s="1"/>
  <c r="P242" i="1" s="1"/>
  <c r="R242" i="1" s="1"/>
  <c r="T242" i="1" s="1"/>
  <c r="V242" i="1" s="1"/>
  <c r="X242" i="1" s="1"/>
  <c r="Z242" i="1" s="1"/>
  <c r="AB242" i="1" s="1"/>
  <c r="L254" i="1"/>
  <c r="L275" i="1"/>
  <c r="L287" i="1"/>
  <c r="L302" i="1"/>
  <c r="N303" i="1"/>
  <c r="L311" i="1"/>
  <c r="N314" i="1"/>
  <c r="R322" i="1"/>
  <c r="P321" i="1"/>
  <c r="P320" i="1" s="1"/>
  <c r="P154" i="1" s="1"/>
  <c r="L331" i="1"/>
  <c r="L241" i="1"/>
  <c r="L279" i="1"/>
  <c r="L301" i="1"/>
  <c r="L325" i="1"/>
  <c r="L353" i="1"/>
  <c r="N361" i="1"/>
  <c r="L360" i="1"/>
  <c r="L359" i="1" s="1"/>
  <c r="L358" i="1" s="1"/>
  <c r="L163" i="1" s="1"/>
  <c r="L162" i="1" s="1"/>
  <c r="N374" i="1"/>
  <c r="L373" i="1"/>
  <c r="L372" i="1" s="1"/>
  <c r="N388" i="1"/>
  <c r="L387" i="1"/>
  <c r="L82" i="1" s="1"/>
  <c r="L61" i="1" s="1"/>
  <c r="N342" i="1"/>
  <c r="L341" i="1"/>
  <c r="N347" i="1"/>
  <c r="L346" i="1"/>
  <c r="N349" i="1"/>
  <c r="L348" i="1"/>
  <c r="L159" i="1" s="1"/>
  <c r="L377" i="1"/>
  <c r="N380" i="1"/>
  <c r="L379" i="1"/>
  <c r="L378" i="1" s="1"/>
  <c r="L383" i="1"/>
  <c r="L386" i="1"/>
  <c r="Q429" i="1"/>
  <c r="Y429" i="1"/>
  <c r="L384" i="1"/>
  <c r="N384" i="1" s="1"/>
  <c r="P384" i="1" s="1"/>
  <c r="R384" i="1" s="1"/>
  <c r="T384" i="1" s="1"/>
  <c r="V384" i="1" s="1"/>
  <c r="X384" i="1" s="1"/>
  <c r="Z384" i="1" s="1"/>
  <c r="AB384" i="1" s="1"/>
  <c r="R425" i="1"/>
  <c r="P424" i="1"/>
  <c r="L424" i="1"/>
  <c r="N424" i="1"/>
  <c r="L447" i="1"/>
  <c r="L446" i="1" s="1"/>
  <c r="N448" i="1"/>
  <c r="L453" i="1"/>
  <c r="N454" i="1"/>
  <c r="N468" i="1"/>
  <c r="L467" i="1"/>
  <c r="L452" i="1"/>
  <c r="L458" i="1"/>
  <c r="L463" i="1"/>
  <c r="N472" i="1"/>
  <c r="L471" i="1"/>
  <c r="N476" i="1"/>
  <c r="L477" i="1"/>
  <c r="N477" i="1" s="1"/>
  <c r="P477" i="1" s="1"/>
  <c r="R477" i="1" s="1"/>
  <c r="T477" i="1" s="1"/>
  <c r="V477" i="1" s="1"/>
  <c r="X477" i="1" s="1"/>
  <c r="Z477" i="1" s="1"/>
  <c r="AB477" i="1" s="1"/>
  <c r="W395" i="1" l="1"/>
  <c r="W394" i="1" s="1"/>
  <c r="W86" i="1"/>
  <c r="W85" i="1" s="1"/>
  <c r="O395" i="1"/>
  <c r="O394" i="1" s="1"/>
  <c r="O86" i="1"/>
  <c r="O85" i="1" s="1"/>
  <c r="AA395" i="1"/>
  <c r="AA394" i="1" s="1"/>
  <c r="AA86" i="1"/>
  <c r="AA85" i="1" s="1"/>
  <c r="S395" i="1"/>
  <c r="S394" i="1" s="1"/>
  <c r="S86" i="1"/>
  <c r="S85" i="1" s="1"/>
  <c r="K395" i="1"/>
  <c r="K394" i="1" s="1"/>
  <c r="K86" i="1"/>
  <c r="K85" i="1" s="1"/>
  <c r="O56" i="1"/>
  <c r="Y166" i="1"/>
  <c r="Y165" i="1" s="1"/>
  <c r="Y152" i="1"/>
  <c r="Y151" i="1" s="1"/>
  <c r="Y150" i="1" s="1"/>
  <c r="Y433" i="1" s="1"/>
  <c r="Y436" i="1" s="1"/>
  <c r="Q166" i="1"/>
  <c r="Q165" i="1" s="1"/>
  <c r="Q152" i="1"/>
  <c r="Q151" i="1" s="1"/>
  <c r="Q150" i="1" s="1"/>
  <c r="Q433" i="1" s="1"/>
  <c r="Q436" i="1" s="1"/>
  <c r="AC166" i="1"/>
  <c r="AC165" i="1" s="1"/>
  <c r="M166" i="1"/>
  <c r="M165" i="1" s="1"/>
  <c r="U166" i="1"/>
  <c r="U165" i="1" s="1"/>
  <c r="I151" i="1"/>
  <c r="I150" i="1" s="1"/>
  <c r="L117" i="1"/>
  <c r="J152" i="1"/>
  <c r="J96" i="1"/>
  <c r="J430" i="1"/>
  <c r="J61" i="1"/>
  <c r="J60" i="1"/>
  <c r="J237" i="1"/>
  <c r="J91" i="1"/>
  <c r="J248" i="1"/>
  <c r="J76" i="1"/>
  <c r="J350" i="1"/>
  <c r="J154" i="1"/>
  <c r="J149" i="1"/>
  <c r="J358" i="1"/>
  <c r="J64" i="1"/>
  <c r="L397" i="1"/>
  <c r="N397" i="1" s="1"/>
  <c r="P397" i="1" s="1"/>
  <c r="R397" i="1" s="1"/>
  <c r="T397" i="1" s="1"/>
  <c r="V397" i="1" s="1"/>
  <c r="X397" i="1" s="1"/>
  <c r="Z397" i="1" s="1"/>
  <c r="AB397" i="1" s="1"/>
  <c r="J25" i="1"/>
  <c r="J12" i="1"/>
  <c r="J46" i="1"/>
  <c r="I370" i="1"/>
  <c r="I432" i="1" s="1"/>
  <c r="I429" i="1" s="1"/>
  <c r="J86" i="1"/>
  <c r="J365" i="1"/>
  <c r="J156" i="1"/>
  <c r="J74" i="1"/>
  <c r="J251" i="1"/>
  <c r="J166" i="1"/>
  <c r="J153" i="1"/>
  <c r="N234" i="1"/>
  <c r="J71" i="1"/>
  <c r="L317" i="1"/>
  <c r="J395" i="1"/>
  <c r="J158" i="1"/>
  <c r="I54" i="1"/>
  <c r="I53" i="1" s="1"/>
  <c r="I435" i="1" s="1"/>
  <c r="J434" i="1"/>
  <c r="J437" i="1" s="1"/>
  <c r="I69" i="1"/>
  <c r="I68" i="1" s="1"/>
  <c r="L419" i="1"/>
  <c r="N419" i="1" s="1"/>
  <c r="P419" i="1" s="1"/>
  <c r="R419" i="1" s="1"/>
  <c r="T419" i="1" s="1"/>
  <c r="V419" i="1" s="1"/>
  <c r="X419" i="1" s="1"/>
  <c r="Z419" i="1" s="1"/>
  <c r="AB419" i="1" s="1"/>
  <c r="L416" i="1"/>
  <c r="N416" i="1" s="1"/>
  <c r="P416" i="1" s="1"/>
  <c r="R416" i="1" s="1"/>
  <c r="T416" i="1" s="1"/>
  <c r="V416" i="1" s="1"/>
  <c r="X416" i="1" s="1"/>
  <c r="Z416" i="1" s="1"/>
  <c r="AB416" i="1" s="1"/>
  <c r="AC395" i="1"/>
  <c r="AC394" i="1" s="1"/>
  <c r="AC86" i="1"/>
  <c r="AC85" i="1" s="1"/>
  <c r="AA371" i="1"/>
  <c r="AA370" i="1" s="1"/>
  <c r="AA81" i="1"/>
  <c r="AA60" i="1" s="1"/>
  <c r="S371" i="1"/>
  <c r="S370" i="1" s="1"/>
  <c r="S81" i="1"/>
  <c r="S60" i="1" s="1"/>
  <c r="K371" i="1"/>
  <c r="K370" i="1" s="1"/>
  <c r="K81" i="1"/>
  <c r="K60" i="1" s="1"/>
  <c r="AC74" i="1"/>
  <c r="AC59" i="1" s="1"/>
  <c r="AC156" i="1"/>
  <c r="AC151" i="1" s="1"/>
  <c r="AC150" i="1" s="1"/>
  <c r="AC55" i="1"/>
  <c r="M55" i="1"/>
  <c r="M54" i="1" s="1"/>
  <c r="M53" i="1" s="1"/>
  <c r="M435" i="1" s="1"/>
  <c r="M69" i="1"/>
  <c r="M68" i="1" s="1"/>
  <c r="AC251" i="1"/>
  <c r="AC250" i="1" s="1"/>
  <c r="AC369" i="1" s="1"/>
  <c r="AC367" i="1" s="1"/>
  <c r="W55" i="1"/>
  <c r="Q69" i="1"/>
  <c r="Q68" i="1" s="1"/>
  <c r="Q55" i="1"/>
  <c r="Q54" i="1" s="1"/>
  <c r="Q53" i="1" s="1"/>
  <c r="Q435" i="1" s="1"/>
  <c r="S55" i="1"/>
  <c r="W371" i="1"/>
  <c r="W370" i="1" s="1"/>
  <c r="W81" i="1"/>
  <c r="W60" i="1" s="1"/>
  <c r="O371" i="1"/>
  <c r="O370" i="1" s="1"/>
  <c r="O81" i="1"/>
  <c r="U69" i="1"/>
  <c r="U68" i="1" s="1"/>
  <c r="U55" i="1"/>
  <c r="U54" i="1" s="1"/>
  <c r="U53" i="1" s="1"/>
  <c r="U435" i="1" s="1"/>
  <c r="N245" i="1"/>
  <c r="L164" i="1"/>
  <c r="L95" i="1"/>
  <c r="L67" i="1" s="1"/>
  <c r="Y69" i="1"/>
  <c r="Y68" i="1" s="1"/>
  <c r="Y55" i="1"/>
  <c r="Y54" i="1" s="1"/>
  <c r="Y53" i="1" s="1"/>
  <c r="Y435" i="1" s="1"/>
  <c r="AA55" i="1"/>
  <c r="K55" i="1"/>
  <c r="N326" i="1"/>
  <c r="L79" i="1"/>
  <c r="L232" i="1"/>
  <c r="L230" i="1" s="1"/>
  <c r="L475" i="1"/>
  <c r="L466" i="1" s="1"/>
  <c r="N463" i="1"/>
  <c r="L462" i="1"/>
  <c r="L461" i="1" s="1"/>
  <c r="P454" i="1"/>
  <c r="N453" i="1"/>
  <c r="P448" i="1"/>
  <c r="N447" i="1"/>
  <c r="N446" i="1" s="1"/>
  <c r="N423" i="1"/>
  <c r="N93" i="1"/>
  <c r="P423" i="1"/>
  <c r="P93" i="1"/>
  <c r="L396" i="1"/>
  <c r="N396" i="1" s="1"/>
  <c r="P396" i="1" s="1"/>
  <c r="R396" i="1" s="1"/>
  <c r="T396" i="1" s="1"/>
  <c r="V396" i="1" s="1"/>
  <c r="X396" i="1" s="1"/>
  <c r="Z396" i="1" s="1"/>
  <c r="AB396" i="1" s="1"/>
  <c r="L385" i="1"/>
  <c r="N386" i="1"/>
  <c r="L382" i="1"/>
  <c r="L381" i="1" s="1"/>
  <c r="L81" i="1" s="1"/>
  <c r="L60" i="1" s="1"/>
  <c r="N383" i="1"/>
  <c r="P380" i="1"/>
  <c r="N379" i="1"/>
  <c r="N378" i="1" s="1"/>
  <c r="N78" i="1"/>
  <c r="L375" i="1"/>
  <c r="N377" i="1"/>
  <c r="L366" i="1"/>
  <c r="L365" i="1" s="1"/>
  <c r="L86" i="1"/>
  <c r="L85" i="1" s="1"/>
  <c r="L368" i="1"/>
  <c r="N317" i="1"/>
  <c r="N313" i="1" s="1"/>
  <c r="P388" i="1"/>
  <c r="N387" i="1"/>
  <c r="N82" i="1" s="1"/>
  <c r="N61" i="1" s="1"/>
  <c r="P374" i="1"/>
  <c r="N373" i="1"/>
  <c r="N372" i="1" s="1"/>
  <c r="P361" i="1"/>
  <c r="N360" i="1"/>
  <c r="N359" i="1" s="1"/>
  <c r="N358" i="1" s="1"/>
  <c r="N163" i="1" s="1"/>
  <c r="N162" i="1" s="1"/>
  <c r="N94" i="1"/>
  <c r="L352" i="1"/>
  <c r="N353" i="1"/>
  <c r="L140" i="1"/>
  <c r="N331" i="1"/>
  <c r="L330" i="1"/>
  <c r="L329" i="1" s="1"/>
  <c r="P314" i="1"/>
  <c r="P303" i="1"/>
  <c r="N302" i="1"/>
  <c r="Y249" i="1"/>
  <c r="Y48" i="1"/>
  <c r="Q249" i="1"/>
  <c r="Q48" i="1"/>
  <c r="N224" i="1"/>
  <c r="L223" i="1"/>
  <c r="N169" i="1"/>
  <c r="L168" i="1"/>
  <c r="L167" i="1" s="1"/>
  <c r="N143" i="1"/>
  <c r="L142" i="1"/>
  <c r="N126" i="1"/>
  <c r="L125" i="1"/>
  <c r="P118" i="1"/>
  <c r="N117" i="1"/>
  <c r="L99" i="1"/>
  <c r="L98" i="1" s="1"/>
  <c r="N100" i="1"/>
  <c r="AA165" i="1"/>
  <c r="AA161" i="1"/>
  <c r="AA160" i="1" s="1"/>
  <c r="AA150" i="1" s="1"/>
  <c r="AA433" i="1" s="1"/>
  <c r="AA436" i="1" s="1"/>
  <c r="W249" i="1"/>
  <c r="W48" i="1"/>
  <c r="S249" i="1"/>
  <c r="S48" i="1"/>
  <c r="O249" i="1"/>
  <c r="O48" i="1"/>
  <c r="K249" i="1"/>
  <c r="K48" i="1"/>
  <c r="AC249" i="1"/>
  <c r="U249" i="1"/>
  <c r="U48" i="1"/>
  <c r="M249" i="1"/>
  <c r="M48" i="1"/>
  <c r="P236" i="1"/>
  <c r="N235" i="1"/>
  <c r="N88" i="1" s="1"/>
  <c r="N63" i="1" s="1"/>
  <c r="N220" i="1"/>
  <c r="L218" i="1"/>
  <c r="N211" i="1"/>
  <c r="L210" i="1"/>
  <c r="P37" i="1"/>
  <c r="N36" i="1"/>
  <c r="P32" i="1"/>
  <c r="N31" i="1"/>
  <c r="N30" i="1" s="1"/>
  <c r="P20" i="1"/>
  <c r="N19" i="1"/>
  <c r="N18" i="1" s="1"/>
  <c r="N16" i="1"/>
  <c r="L47" i="1"/>
  <c r="N11" i="1"/>
  <c r="L10" i="1"/>
  <c r="P28" i="1"/>
  <c r="N27" i="1"/>
  <c r="N26" i="1" s="1"/>
  <c r="N25" i="1" s="1"/>
  <c r="N475" i="1"/>
  <c r="P476" i="1"/>
  <c r="N471" i="1"/>
  <c r="P472" i="1"/>
  <c r="N458" i="1"/>
  <c r="L457" i="1"/>
  <c r="L456" i="1" s="1"/>
  <c r="L455" i="1" s="1"/>
  <c r="L443" i="1" s="1"/>
  <c r="N452" i="1"/>
  <c r="L451" i="1"/>
  <c r="L450" i="1" s="1"/>
  <c r="L442" i="1" s="1"/>
  <c r="N467" i="1"/>
  <c r="N466" i="1" s="1"/>
  <c r="P468" i="1"/>
  <c r="L441" i="1"/>
  <c r="L423" i="1"/>
  <c r="L93" i="1"/>
  <c r="L92" i="1" s="1"/>
  <c r="T425" i="1"/>
  <c r="R424" i="1"/>
  <c r="N348" i="1"/>
  <c r="N159" i="1" s="1"/>
  <c r="P349" i="1"/>
  <c r="P347" i="1"/>
  <c r="N346" i="1"/>
  <c r="P342" i="1"/>
  <c r="N341" i="1"/>
  <c r="L430" i="1"/>
  <c r="N325" i="1"/>
  <c r="L324" i="1"/>
  <c r="L77" i="1"/>
  <c r="N301" i="1"/>
  <c r="L298" i="1"/>
  <c r="L278" i="1"/>
  <c r="N279" i="1"/>
  <c r="L239" i="1"/>
  <c r="L238" i="1" s="1"/>
  <c r="N241" i="1"/>
  <c r="T322" i="1"/>
  <c r="R321" i="1"/>
  <c r="R320" i="1" s="1"/>
  <c r="R154" i="1" s="1"/>
  <c r="R72" i="1"/>
  <c r="R57" i="1" s="1"/>
  <c r="L313" i="1"/>
  <c r="N311" i="1"/>
  <c r="L310" i="1"/>
  <c r="N287" i="1"/>
  <c r="L286" i="1"/>
  <c r="L285" i="1" s="1"/>
  <c r="N275" i="1"/>
  <c r="L271" i="1"/>
  <c r="N254" i="1"/>
  <c r="L253" i="1"/>
  <c r="P209" i="1"/>
  <c r="N206" i="1"/>
  <c r="P187" i="1"/>
  <c r="N186" i="1"/>
  <c r="AA90" i="1"/>
  <c r="AA66" i="1"/>
  <c r="AA65" i="1" s="1"/>
  <c r="P234" i="1"/>
  <c r="N232" i="1"/>
  <c r="N230" i="1" s="1"/>
  <c r="N87" i="1"/>
  <c r="P195" i="1"/>
  <c r="N194" i="1"/>
  <c r="N44" i="1"/>
  <c r="L43" i="1"/>
  <c r="L25" i="1"/>
  <c r="P15" i="1"/>
  <c r="N14" i="1"/>
  <c r="N46" i="1"/>
  <c r="L13" i="1"/>
  <c r="L12" i="1" s="1"/>
  <c r="L9" i="1" s="1"/>
  <c r="K83" i="1" l="1"/>
  <c r="K431" i="1"/>
  <c r="K432" i="1" s="1"/>
  <c r="K429" i="1" s="1"/>
  <c r="S83" i="1"/>
  <c r="S431" i="1"/>
  <c r="S432" i="1" s="1"/>
  <c r="S429" i="1" s="1"/>
  <c r="AA83" i="1"/>
  <c r="AA431" i="1"/>
  <c r="AA432" i="1" s="1"/>
  <c r="AA429" i="1" s="1"/>
  <c r="O83" i="1"/>
  <c r="O62" i="1" s="1"/>
  <c r="O431" i="1"/>
  <c r="O432" i="1" s="1"/>
  <c r="O429" i="1" s="1"/>
  <c r="W83" i="1"/>
  <c r="W62" i="1" s="1"/>
  <c r="W431" i="1"/>
  <c r="W432" i="1" s="1"/>
  <c r="W429" i="1" s="1"/>
  <c r="W54" i="1"/>
  <c r="W53" i="1" s="1"/>
  <c r="W435" i="1" s="1"/>
  <c r="I48" i="1"/>
  <c r="J247" i="1"/>
  <c r="J66" i="1"/>
  <c r="J90" i="1"/>
  <c r="J163" i="1"/>
  <c r="J75" i="1"/>
  <c r="J161" i="1"/>
  <c r="J85" i="1"/>
  <c r="J9" i="1"/>
  <c r="J165" i="1"/>
  <c r="J250" i="1"/>
  <c r="J369" i="1" s="1"/>
  <c r="I433" i="1"/>
  <c r="I436" i="1" s="1"/>
  <c r="J59" i="1"/>
  <c r="J151" i="1"/>
  <c r="J56" i="1"/>
  <c r="L193" i="1"/>
  <c r="L153" i="1" s="1"/>
  <c r="J394" i="1"/>
  <c r="N13" i="1"/>
  <c r="N12" i="1" s="1"/>
  <c r="L357" i="1"/>
  <c r="N357" i="1" s="1"/>
  <c r="P357" i="1" s="1"/>
  <c r="R357" i="1" s="1"/>
  <c r="T357" i="1" s="1"/>
  <c r="V357" i="1" s="1"/>
  <c r="X357" i="1" s="1"/>
  <c r="Z357" i="1" s="1"/>
  <c r="AB357" i="1" s="1"/>
  <c r="L135" i="1"/>
  <c r="L227" i="1"/>
  <c r="L252" i="1"/>
  <c r="L152" i="1" s="1"/>
  <c r="L415" i="1"/>
  <c r="N415" i="1" s="1"/>
  <c r="P415" i="1" s="1"/>
  <c r="R415" i="1" s="1"/>
  <c r="T415" i="1" s="1"/>
  <c r="V415" i="1" s="1"/>
  <c r="X415" i="1" s="1"/>
  <c r="Z415" i="1" s="1"/>
  <c r="AB415" i="1" s="1"/>
  <c r="L418" i="1"/>
  <c r="N418" i="1" s="1"/>
  <c r="P418" i="1" s="1"/>
  <c r="R418" i="1" s="1"/>
  <c r="T418" i="1" s="1"/>
  <c r="V418" i="1" s="1"/>
  <c r="X418" i="1" s="1"/>
  <c r="Z418" i="1" s="1"/>
  <c r="AB418" i="1" s="1"/>
  <c r="L440" i="1"/>
  <c r="L439" i="1" s="1"/>
  <c r="P245" i="1"/>
  <c r="N164" i="1"/>
  <c r="N95" i="1"/>
  <c r="N67" i="1" s="1"/>
  <c r="O60" i="1"/>
  <c r="O54" i="1" s="1"/>
  <c r="O53" i="1" s="1"/>
  <c r="O435" i="1" s="1"/>
  <c r="O69" i="1"/>
  <c r="O68" i="1" s="1"/>
  <c r="W69" i="1"/>
  <c r="W68" i="1" s="1"/>
  <c r="O433" i="1"/>
  <c r="O436" i="1" s="1"/>
  <c r="W433" i="1"/>
  <c r="W436" i="1" s="1"/>
  <c r="L395" i="1"/>
  <c r="N395" i="1" s="1"/>
  <c r="P395" i="1" s="1"/>
  <c r="R395" i="1" s="1"/>
  <c r="T395" i="1" s="1"/>
  <c r="V395" i="1" s="1"/>
  <c r="X395" i="1" s="1"/>
  <c r="Z395" i="1" s="1"/>
  <c r="AB395" i="1" s="1"/>
  <c r="AC83" i="1"/>
  <c r="AC62" i="1" s="1"/>
  <c r="AC54" i="1" s="1"/>
  <c r="AC53" i="1" s="1"/>
  <c r="AC371" i="1"/>
  <c r="AC370" i="1" s="1"/>
  <c r="AC431" i="1"/>
  <c r="AC429" i="1" s="1"/>
  <c r="K433" i="1"/>
  <c r="K436" i="1" s="1"/>
  <c r="S433" i="1"/>
  <c r="S436" i="1" s="1"/>
  <c r="P326" i="1"/>
  <c r="N79" i="1"/>
  <c r="P14" i="1"/>
  <c r="R15" i="1"/>
  <c r="L237" i="1"/>
  <c r="P301" i="1"/>
  <c r="N298" i="1"/>
  <c r="L364" i="1"/>
  <c r="L323" i="1"/>
  <c r="N366" i="1"/>
  <c r="N365" i="1" s="1"/>
  <c r="N86" i="1"/>
  <c r="N85" i="1" s="1"/>
  <c r="R349" i="1"/>
  <c r="P348" i="1"/>
  <c r="P159" i="1" s="1"/>
  <c r="R423" i="1"/>
  <c r="R93" i="1"/>
  <c r="R468" i="1"/>
  <c r="P467" i="1"/>
  <c r="R472" i="1"/>
  <c r="P471" i="1"/>
  <c r="R476" i="1"/>
  <c r="P475" i="1"/>
  <c r="P211" i="1"/>
  <c r="N210" i="1"/>
  <c r="P220" i="1"/>
  <c r="N218" i="1"/>
  <c r="R236" i="1"/>
  <c r="P235" i="1"/>
  <c r="P88" i="1" s="1"/>
  <c r="P63" i="1" s="1"/>
  <c r="AA249" i="1"/>
  <c r="AA48" i="1"/>
  <c r="R118" i="1"/>
  <c r="P117" i="1"/>
  <c r="P126" i="1"/>
  <c r="N125" i="1"/>
  <c r="P143" i="1"/>
  <c r="N142" i="1"/>
  <c r="P169" i="1"/>
  <c r="N168" i="1"/>
  <c r="N167" i="1" s="1"/>
  <c r="P224" i="1"/>
  <c r="N223" i="1"/>
  <c r="L328" i="1"/>
  <c r="L84" i="1"/>
  <c r="P353" i="1"/>
  <c r="N352" i="1"/>
  <c r="N351" i="1" s="1"/>
  <c r="N350" i="1" s="1"/>
  <c r="R361" i="1"/>
  <c r="P360" i="1"/>
  <c r="P359" i="1" s="1"/>
  <c r="P358" i="1" s="1"/>
  <c r="P163" i="1" s="1"/>
  <c r="P162" i="1" s="1"/>
  <c r="P94" i="1"/>
  <c r="P92" i="1" s="1"/>
  <c r="R374" i="1"/>
  <c r="P373" i="1"/>
  <c r="P372" i="1" s="1"/>
  <c r="R388" i="1"/>
  <c r="P387" i="1"/>
  <c r="P82" i="1" s="1"/>
  <c r="P61" i="1" s="1"/>
  <c r="P383" i="1"/>
  <c r="N382" i="1"/>
  <c r="P386" i="1"/>
  <c r="N385" i="1"/>
  <c r="N92" i="1"/>
  <c r="N441" i="1"/>
  <c r="N462" i="1"/>
  <c r="N461" i="1" s="1"/>
  <c r="P463" i="1"/>
  <c r="P194" i="1"/>
  <c r="R195" i="1"/>
  <c r="L8" i="1"/>
  <c r="P44" i="1"/>
  <c r="N43" i="1"/>
  <c r="P232" i="1"/>
  <c r="P230" i="1" s="1"/>
  <c r="R234" i="1"/>
  <c r="P87" i="1"/>
  <c r="P186" i="1"/>
  <c r="R187" i="1"/>
  <c r="P206" i="1"/>
  <c r="R209" i="1"/>
  <c r="P254" i="1"/>
  <c r="N253" i="1"/>
  <c r="P275" i="1"/>
  <c r="N271" i="1"/>
  <c r="P287" i="1"/>
  <c r="N286" i="1"/>
  <c r="P311" i="1"/>
  <c r="N310" i="1"/>
  <c r="V322" i="1"/>
  <c r="T321" i="1"/>
  <c r="T320" i="1" s="1"/>
  <c r="T154" i="1" s="1"/>
  <c r="T72" i="1"/>
  <c r="T57" i="1" s="1"/>
  <c r="P241" i="1"/>
  <c r="N239" i="1"/>
  <c r="N238" i="1" s="1"/>
  <c r="P279" i="1"/>
  <c r="N278" i="1"/>
  <c r="P325" i="1"/>
  <c r="N324" i="1"/>
  <c r="N77" i="1"/>
  <c r="R342" i="1"/>
  <c r="P341" i="1"/>
  <c r="R347" i="1"/>
  <c r="P346" i="1"/>
  <c r="V425" i="1"/>
  <c r="T424" i="1"/>
  <c r="L445" i="1"/>
  <c r="L444" i="1" s="1"/>
  <c r="P452" i="1"/>
  <c r="N451" i="1"/>
  <c r="N450" i="1" s="1"/>
  <c r="N442" i="1" s="1"/>
  <c r="P458" i="1"/>
  <c r="N457" i="1"/>
  <c r="N456" i="1" s="1"/>
  <c r="N455" i="1" s="1"/>
  <c r="N443" i="1" s="1"/>
  <c r="L481" i="1"/>
  <c r="P27" i="1"/>
  <c r="P26" i="1" s="1"/>
  <c r="R28" i="1"/>
  <c r="P11" i="1"/>
  <c r="N10" i="1"/>
  <c r="N9" i="1" s="1"/>
  <c r="P16" i="1"/>
  <c r="N47" i="1"/>
  <c r="P19" i="1"/>
  <c r="P18" i="1" s="1"/>
  <c r="P46" i="1" s="1"/>
  <c r="R20" i="1"/>
  <c r="P31" i="1"/>
  <c r="P30" i="1" s="1"/>
  <c r="R32" i="1"/>
  <c r="P36" i="1"/>
  <c r="R37" i="1"/>
  <c r="P100" i="1"/>
  <c r="N99" i="1"/>
  <c r="N98" i="1" s="1"/>
  <c r="L146" i="1"/>
  <c r="L89" i="1"/>
  <c r="L64" i="1" s="1"/>
  <c r="L155" i="1"/>
  <c r="L73" i="1"/>
  <c r="L58" i="1" s="1"/>
  <c r="P302" i="1"/>
  <c r="R303" i="1"/>
  <c r="R314" i="1"/>
  <c r="P331" i="1"/>
  <c r="N330" i="1"/>
  <c r="N329" i="1" s="1"/>
  <c r="L148" i="1"/>
  <c r="N140" i="1"/>
  <c r="L137" i="1"/>
  <c r="N430" i="1"/>
  <c r="N368" i="1"/>
  <c r="P317" i="1"/>
  <c r="P377" i="1"/>
  <c r="N375" i="1"/>
  <c r="R380" i="1"/>
  <c r="P379" i="1"/>
  <c r="P378" i="1" s="1"/>
  <c r="P78" i="1"/>
  <c r="P447" i="1"/>
  <c r="P446" i="1" s="1"/>
  <c r="R448" i="1"/>
  <c r="P453" i="1"/>
  <c r="R454" i="1"/>
  <c r="AA62" i="1" l="1"/>
  <c r="AA54" i="1" s="1"/>
  <c r="AA53" i="1" s="1"/>
  <c r="AA435" i="1" s="1"/>
  <c r="AA69" i="1"/>
  <c r="AA68" i="1" s="1"/>
  <c r="S62" i="1"/>
  <c r="S54" i="1" s="1"/>
  <c r="S53" i="1" s="1"/>
  <c r="S435" i="1" s="1"/>
  <c r="S69" i="1"/>
  <c r="S68" i="1" s="1"/>
  <c r="K62" i="1"/>
  <c r="K54" i="1" s="1"/>
  <c r="K53" i="1" s="1"/>
  <c r="K435" i="1" s="1"/>
  <c r="K69" i="1"/>
  <c r="K68" i="1" s="1"/>
  <c r="L70" i="1"/>
  <c r="J160" i="1"/>
  <c r="J162" i="1"/>
  <c r="J65" i="1"/>
  <c r="J8" i="1"/>
  <c r="J249" i="1"/>
  <c r="J150" i="1"/>
  <c r="J367" i="1"/>
  <c r="L351" i="1"/>
  <c r="L350" i="1" s="1"/>
  <c r="L161" i="1" s="1"/>
  <c r="L160" i="1" s="1"/>
  <c r="N193" i="1"/>
  <c r="N8" i="1"/>
  <c r="J431" i="1"/>
  <c r="J371" i="1"/>
  <c r="J83" i="1"/>
  <c r="L226" i="1"/>
  <c r="L225" i="1" s="1"/>
  <c r="L156" i="1" s="1"/>
  <c r="N227" i="1"/>
  <c r="L132" i="1"/>
  <c r="L124" i="1" s="1"/>
  <c r="N135" i="1"/>
  <c r="AD53" i="1"/>
  <c r="AC435" i="1"/>
  <c r="R245" i="1"/>
  <c r="P164" i="1"/>
  <c r="P95" i="1"/>
  <c r="P67" i="1" s="1"/>
  <c r="AC432" i="1"/>
  <c r="AC48" i="1"/>
  <c r="AC69" i="1"/>
  <c r="AC433" i="1"/>
  <c r="AC436" i="1" s="1"/>
  <c r="L251" i="1"/>
  <c r="L250" i="1" s="1"/>
  <c r="L369" i="1" s="1"/>
  <c r="L367" i="1" s="1"/>
  <c r="R326" i="1"/>
  <c r="P79" i="1"/>
  <c r="T454" i="1"/>
  <c r="R453" i="1"/>
  <c r="T448" i="1"/>
  <c r="R447" i="1"/>
  <c r="R446" i="1" s="1"/>
  <c r="P368" i="1"/>
  <c r="R317" i="1"/>
  <c r="R313" i="1" s="1"/>
  <c r="R331" i="1"/>
  <c r="P330" i="1"/>
  <c r="P329" i="1" s="1"/>
  <c r="P313" i="1"/>
  <c r="R16" i="1"/>
  <c r="P47" i="1"/>
  <c r="R11" i="1"/>
  <c r="P10" i="1"/>
  <c r="P25" i="1"/>
  <c r="R458" i="1"/>
  <c r="P457" i="1"/>
  <c r="P456" i="1" s="1"/>
  <c r="P455" i="1" s="1"/>
  <c r="P443" i="1" s="1"/>
  <c r="R452" i="1"/>
  <c r="P451" i="1"/>
  <c r="P450" i="1" s="1"/>
  <c r="P442" i="1" s="1"/>
  <c r="T423" i="1"/>
  <c r="T93" i="1"/>
  <c r="P366" i="1"/>
  <c r="P365" i="1" s="1"/>
  <c r="P86" i="1"/>
  <c r="P85" i="1" s="1"/>
  <c r="N364" i="1"/>
  <c r="N323" i="1"/>
  <c r="N91" i="1"/>
  <c r="N237" i="1"/>
  <c r="N161" i="1" s="1"/>
  <c r="N160" i="1" s="1"/>
  <c r="X322" i="1"/>
  <c r="V321" i="1"/>
  <c r="V320" i="1" s="1"/>
  <c r="V154" i="1" s="1"/>
  <c r="V72" i="1"/>
  <c r="V57" i="1" s="1"/>
  <c r="R311" i="1"/>
  <c r="P310" i="1"/>
  <c r="R287" i="1"/>
  <c r="P286" i="1"/>
  <c r="R275" i="1"/>
  <c r="P271" i="1"/>
  <c r="R254" i="1"/>
  <c r="P253" i="1"/>
  <c r="R463" i="1"/>
  <c r="P462" i="1"/>
  <c r="P461" i="1" s="1"/>
  <c r="N440" i="1"/>
  <c r="N439" i="1" s="1"/>
  <c r="N381" i="1"/>
  <c r="N81" i="1" s="1"/>
  <c r="N60" i="1" s="1"/>
  <c r="P430" i="1"/>
  <c r="T361" i="1"/>
  <c r="R360" i="1"/>
  <c r="R359" i="1" s="1"/>
  <c r="R358" i="1" s="1"/>
  <c r="R163" i="1" s="1"/>
  <c r="R162" i="1" s="1"/>
  <c r="R94" i="1"/>
  <c r="P352" i="1"/>
  <c r="P351" i="1" s="1"/>
  <c r="P350" i="1" s="1"/>
  <c r="R353" i="1"/>
  <c r="R224" i="1"/>
  <c r="P223" i="1"/>
  <c r="R169" i="1"/>
  <c r="P168" i="1"/>
  <c r="P167" i="1" s="1"/>
  <c r="R143" i="1"/>
  <c r="P142" i="1"/>
  <c r="R126" i="1"/>
  <c r="P125" i="1"/>
  <c r="T118" i="1"/>
  <c r="R117" i="1"/>
  <c r="R475" i="1"/>
  <c r="T476" i="1"/>
  <c r="R471" i="1"/>
  <c r="T472" i="1"/>
  <c r="R467" i="1"/>
  <c r="R466" i="1" s="1"/>
  <c r="T468" i="1"/>
  <c r="R348" i="1"/>
  <c r="R159" i="1" s="1"/>
  <c r="T349" i="1"/>
  <c r="R301" i="1"/>
  <c r="P298" i="1"/>
  <c r="T15" i="1"/>
  <c r="R14" i="1"/>
  <c r="R13" i="1" s="1"/>
  <c r="P445" i="1"/>
  <c r="P444" i="1" s="1"/>
  <c r="P441" i="1"/>
  <c r="P440" i="1" s="1"/>
  <c r="P439" i="1" s="1"/>
  <c r="T380" i="1"/>
  <c r="R379" i="1"/>
  <c r="R378" i="1" s="1"/>
  <c r="R78" i="1"/>
  <c r="P375" i="1"/>
  <c r="R377" i="1"/>
  <c r="N148" i="1"/>
  <c r="P140" i="1"/>
  <c r="N137" i="1"/>
  <c r="N328" i="1"/>
  <c r="N84" i="1"/>
  <c r="T314" i="1"/>
  <c r="T303" i="1"/>
  <c r="R302" i="1"/>
  <c r="P99" i="1"/>
  <c r="P98" i="1" s="1"/>
  <c r="R100" i="1"/>
  <c r="T37" i="1"/>
  <c r="R36" i="1"/>
  <c r="T32" i="1"/>
  <c r="R31" i="1"/>
  <c r="R30" i="1" s="1"/>
  <c r="T20" i="1"/>
  <c r="R19" i="1"/>
  <c r="R18" i="1" s="1"/>
  <c r="R46" i="1" s="1"/>
  <c r="T28" i="1"/>
  <c r="R27" i="1"/>
  <c r="R26" i="1" s="1"/>
  <c r="N481" i="1"/>
  <c r="L487" i="1"/>
  <c r="X425" i="1"/>
  <c r="V424" i="1"/>
  <c r="T347" i="1"/>
  <c r="R346" i="1"/>
  <c r="T342" i="1"/>
  <c r="R341" i="1"/>
  <c r="R325" i="1"/>
  <c r="P324" i="1"/>
  <c r="P77" i="1"/>
  <c r="P278" i="1"/>
  <c r="R279" i="1"/>
  <c r="P239" i="1"/>
  <c r="P238" i="1" s="1"/>
  <c r="R241" i="1"/>
  <c r="N285" i="1"/>
  <c r="N252" i="1"/>
  <c r="T209" i="1"/>
  <c r="R206" i="1"/>
  <c r="T187" i="1"/>
  <c r="R186" i="1"/>
  <c r="T234" i="1"/>
  <c r="R232" i="1"/>
  <c r="R230" i="1" s="1"/>
  <c r="R87" i="1"/>
  <c r="R44" i="1"/>
  <c r="P43" i="1"/>
  <c r="T195" i="1"/>
  <c r="R194" i="1"/>
  <c r="N445" i="1"/>
  <c r="N444" i="1" s="1"/>
  <c r="P385" i="1"/>
  <c r="R386" i="1"/>
  <c r="P382" i="1"/>
  <c r="P381" i="1" s="1"/>
  <c r="P81" i="1" s="1"/>
  <c r="P60" i="1" s="1"/>
  <c r="R383" i="1"/>
  <c r="R387" i="1"/>
  <c r="R82" i="1" s="1"/>
  <c r="R61" i="1" s="1"/>
  <c r="T388" i="1"/>
  <c r="T374" i="1"/>
  <c r="R373" i="1"/>
  <c r="R372" i="1" s="1"/>
  <c r="L158" i="1"/>
  <c r="N155" i="1"/>
  <c r="N73" i="1"/>
  <c r="N58" i="1" s="1"/>
  <c r="N146" i="1"/>
  <c r="N89" i="1"/>
  <c r="N64" i="1" s="1"/>
  <c r="L55" i="1"/>
  <c r="T236" i="1"/>
  <c r="R235" i="1"/>
  <c r="R88" i="1" s="1"/>
  <c r="R63" i="1" s="1"/>
  <c r="R220" i="1"/>
  <c r="P218" i="1"/>
  <c r="R211" i="1"/>
  <c r="P210" i="1"/>
  <c r="P193" i="1" s="1"/>
  <c r="P466" i="1"/>
  <c r="R92" i="1"/>
  <c r="L74" i="1"/>
  <c r="L59" i="1" s="1"/>
  <c r="P13" i="1"/>
  <c r="P12" i="1" s="1"/>
  <c r="P9" i="1" s="1"/>
  <c r="P8" i="1" l="1"/>
  <c r="J370" i="1"/>
  <c r="J48" i="1" s="1"/>
  <c r="N153" i="1"/>
  <c r="L91" i="1"/>
  <c r="L151" i="1"/>
  <c r="L150" i="1" s="1"/>
  <c r="J62" i="1"/>
  <c r="J54" i="1" s="1"/>
  <c r="J53" i="1" s="1"/>
  <c r="J69" i="1"/>
  <c r="L147" i="1"/>
  <c r="L149" i="1" s="1"/>
  <c r="L71" i="1"/>
  <c r="L56" i="1" s="1"/>
  <c r="L97" i="1"/>
  <c r="L96" i="1" s="1"/>
  <c r="L434" i="1" s="1"/>
  <c r="L437" i="1" s="1"/>
  <c r="L76" i="1"/>
  <c r="L75" i="1" s="1"/>
  <c r="L248" i="1"/>
  <c r="L247" i="1" s="1"/>
  <c r="L166" i="1"/>
  <c r="L165" i="1" s="1"/>
  <c r="N132" i="1"/>
  <c r="N124" i="1" s="1"/>
  <c r="N71" i="1" s="1"/>
  <c r="N56" i="1" s="1"/>
  <c r="P135" i="1"/>
  <c r="N226" i="1"/>
  <c r="N225" i="1" s="1"/>
  <c r="P227" i="1"/>
  <c r="R95" i="1"/>
  <c r="R67" i="1" s="1"/>
  <c r="T245" i="1"/>
  <c r="R164" i="1"/>
  <c r="T326" i="1"/>
  <c r="R79" i="1"/>
  <c r="N251" i="1"/>
  <c r="N250" i="1" s="1"/>
  <c r="N369" i="1" s="1"/>
  <c r="N367" i="1" s="1"/>
  <c r="N152" i="1"/>
  <c r="R430" i="1"/>
  <c r="V388" i="1"/>
  <c r="T387" i="1"/>
  <c r="T82" i="1" s="1"/>
  <c r="T61" i="1" s="1"/>
  <c r="T383" i="1"/>
  <c r="R382" i="1"/>
  <c r="T386" i="1"/>
  <c r="R385" i="1"/>
  <c r="T194" i="1"/>
  <c r="V195" i="1"/>
  <c r="T241" i="1"/>
  <c r="R239" i="1"/>
  <c r="R238" i="1" s="1"/>
  <c r="T279" i="1"/>
  <c r="R278" i="1"/>
  <c r="T325" i="1"/>
  <c r="R324" i="1"/>
  <c r="R77" i="1"/>
  <c r="V342" i="1"/>
  <c r="T341" i="1"/>
  <c r="V347" i="1"/>
  <c r="T346" i="1"/>
  <c r="Z425" i="1"/>
  <c r="X424" i="1"/>
  <c r="N487" i="1"/>
  <c r="P481" i="1"/>
  <c r="T27" i="1"/>
  <c r="T26" i="1" s="1"/>
  <c r="V28" i="1"/>
  <c r="T100" i="1"/>
  <c r="R99" i="1"/>
  <c r="R98" i="1" s="1"/>
  <c r="T14" i="1"/>
  <c r="V15" i="1"/>
  <c r="V349" i="1"/>
  <c r="T348" i="1"/>
  <c r="T159" i="1" s="1"/>
  <c r="V468" i="1"/>
  <c r="T467" i="1"/>
  <c r="V472" i="1"/>
  <c r="T471" i="1"/>
  <c r="V476" i="1"/>
  <c r="T475" i="1"/>
  <c r="P146" i="1"/>
  <c r="P89" i="1"/>
  <c r="P64" i="1" s="1"/>
  <c r="P155" i="1"/>
  <c r="P73" i="1"/>
  <c r="P58" i="1" s="1"/>
  <c r="P252" i="1"/>
  <c r="P152" i="1" s="1"/>
  <c r="P285" i="1"/>
  <c r="P153" i="1" s="1"/>
  <c r="Z322" i="1"/>
  <c r="X321" i="1"/>
  <c r="X320" i="1" s="1"/>
  <c r="X154" i="1" s="1"/>
  <c r="X72" i="1"/>
  <c r="X57" i="1" s="1"/>
  <c r="N90" i="1"/>
  <c r="N66" i="1"/>
  <c r="N65" i="1" s="1"/>
  <c r="T452" i="1"/>
  <c r="R451" i="1"/>
  <c r="R450" i="1" s="1"/>
  <c r="R442" i="1" s="1"/>
  <c r="T458" i="1"/>
  <c r="R457" i="1"/>
  <c r="R456" i="1" s="1"/>
  <c r="R455" i="1" s="1"/>
  <c r="R443" i="1" s="1"/>
  <c r="P328" i="1"/>
  <c r="P84" i="1"/>
  <c r="T447" i="1"/>
  <c r="T446" i="1" s="1"/>
  <c r="V448" i="1"/>
  <c r="T453" i="1"/>
  <c r="V454" i="1"/>
  <c r="T211" i="1"/>
  <c r="R210" i="1"/>
  <c r="T220" i="1"/>
  <c r="R218" i="1"/>
  <c r="V236" i="1"/>
  <c r="T235" i="1"/>
  <c r="T88" i="1" s="1"/>
  <c r="T63" i="1" s="1"/>
  <c r="V374" i="1"/>
  <c r="T373" i="1"/>
  <c r="T372" i="1" s="1"/>
  <c r="T44" i="1"/>
  <c r="R43" i="1"/>
  <c r="T232" i="1"/>
  <c r="T230" i="1" s="1"/>
  <c r="V234" i="1"/>
  <c r="T87" i="1"/>
  <c r="T186" i="1"/>
  <c r="V187" i="1"/>
  <c r="T206" i="1"/>
  <c r="V209" i="1"/>
  <c r="P91" i="1"/>
  <c r="P237" i="1"/>
  <c r="P161" i="1" s="1"/>
  <c r="P160" i="1" s="1"/>
  <c r="P364" i="1"/>
  <c r="P323" i="1"/>
  <c r="R366" i="1"/>
  <c r="R365" i="1" s="1"/>
  <c r="R86" i="1"/>
  <c r="R85" i="1" s="1"/>
  <c r="V423" i="1"/>
  <c r="V93" i="1"/>
  <c r="R25" i="1"/>
  <c r="T19" i="1"/>
  <c r="T18" i="1" s="1"/>
  <c r="T46" i="1" s="1"/>
  <c r="V20" i="1"/>
  <c r="T31" i="1"/>
  <c r="T30" i="1" s="1"/>
  <c r="V32" i="1"/>
  <c r="T36" i="1"/>
  <c r="V37" i="1"/>
  <c r="T302" i="1"/>
  <c r="V303" i="1"/>
  <c r="V314" i="1"/>
  <c r="N158" i="1"/>
  <c r="P148" i="1"/>
  <c r="R140" i="1"/>
  <c r="P137" i="1"/>
  <c r="T377" i="1"/>
  <c r="R375" i="1"/>
  <c r="V380" i="1"/>
  <c r="T379" i="1"/>
  <c r="T378" i="1" s="1"/>
  <c r="T78" i="1"/>
  <c r="R12" i="1"/>
  <c r="T301" i="1"/>
  <c r="R298" i="1"/>
  <c r="V118" i="1"/>
  <c r="T117" i="1"/>
  <c r="T126" i="1"/>
  <c r="R125" i="1"/>
  <c r="T143" i="1"/>
  <c r="R142" i="1"/>
  <c r="T169" i="1"/>
  <c r="R168" i="1"/>
  <c r="R167" i="1" s="1"/>
  <c r="T224" i="1"/>
  <c r="R223" i="1"/>
  <c r="T353" i="1"/>
  <c r="R352" i="1"/>
  <c r="R351" i="1" s="1"/>
  <c r="R350" i="1" s="1"/>
  <c r="V361" i="1"/>
  <c r="T360" i="1"/>
  <c r="T359" i="1" s="1"/>
  <c r="T358" i="1" s="1"/>
  <c r="T163" i="1" s="1"/>
  <c r="T162" i="1" s="1"/>
  <c r="T94" i="1"/>
  <c r="T92" i="1" s="1"/>
  <c r="R462" i="1"/>
  <c r="R461" i="1" s="1"/>
  <c r="T463" i="1"/>
  <c r="T254" i="1"/>
  <c r="R253" i="1"/>
  <c r="T275" i="1"/>
  <c r="R271" i="1"/>
  <c r="T287" i="1"/>
  <c r="R286" i="1"/>
  <c r="T311" i="1"/>
  <c r="R310" i="1"/>
  <c r="N156" i="1"/>
  <c r="N74" i="1"/>
  <c r="N59" i="1" s="1"/>
  <c r="T11" i="1"/>
  <c r="R10" i="1"/>
  <c r="R47" i="1"/>
  <c r="T16" i="1"/>
  <c r="N70" i="1"/>
  <c r="N147" i="1"/>
  <c r="N149" i="1" s="1"/>
  <c r="T331" i="1"/>
  <c r="R330" i="1"/>
  <c r="R329" i="1" s="1"/>
  <c r="R368" i="1"/>
  <c r="T317" i="1"/>
  <c r="R445" i="1"/>
  <c r="R444" i="1" s="1"/>
  <c r="R441" i="1"/>
  <c r="R440" i="1" s="1"/>
  <c r="R439" i="1" s="1"/>
  <c r="L249" i="1" l="1"/>
  <c r="J432" i="1"/>
  <c r="J429" i="1" s="1"/>
  <c r="J433" i="1"/>
  <c r="J436" i="1" s="1"/>
  <c r="J68" i="1"/>
  <c r="N97" i="1"/>
  <c r="N96" i="1" s="1"/>
  <c r="N434" i="1" s="1"/>
  <c r="N437" i="1" s="1"/>
  <c r="L66" i="1"/>
  <c r="L65" i="1" s="1"/>
  <c r="L90" i="1"/>
  <c r="P70" i="1"/>
  <c r="N151" i="1"/>
  <c r="N150" i="1" s="1"/>
  <c r="R227" i="1"/>
  <c r="P226" i="1"/>
  <c r="P225" i="1" s="1"/>
  <c r="R135" i="1"/>
  <c r="P132" i="1"/>
  <c r="P124" i="1" s="1"/>
  <c r="N248" i="1"/>
  <c r="N247" i="1" s="1"/>
  <c r="N76" i="1"/>
  <c r="N75" i="1" s="1"/>
  <c r="N166" i="1"/>
  <c r="N165" i="1" s="1"/>
  <c r="N249" i="1" s="1"/>
  <c r="V245" i="1"/>
  <c r="T95" i="1"/>
  <c r="T67" i="1" s="1"/>
  <c r="T164" i="1"/>
  <c r="R193" i="1"/>
  <c r="L394" i="1"/>
  <c r="V326" i="1"/>
  <c r="T79" i="1"/>
  <c r="V331" i="1"/>
  <c r="T330" i="1"/>
  <c r="T329" i="1" s="1"/>
  <c r="N55" i="1"/>
  <c r="V11" i="1"/>
  <c r="T10" i="1"/>
  <c r="R285" i="1"/>
  <c r="R252" i="1"/>
  <c r="R152" i="1" s="1"/>
  <c r="X361" i="1"/>
  <c r="V360" i="1"/>
  <c r="V359" i="1" s="1"/>
  <c r="V358" i="1" s="1"/>
  <c r="V163" i="1" s="1"/>
  <c r="V162" i="1" s="1"/>
  <c r="V94" i="1"/>
  <c r="V92" i="1" s="1"/>
  <c r="T352" i="1"/>
  <c r="T351" i="1" s="1"/>
  <c r="T350" i="1" s="1"/>
  <c r="V353" i="1"/>
  <c r="V224" i="1"/>
  <c r="T223" i="1"/>
  <c r="V169" i="1"/>
  <c r="T168" i="1"/>
  <c r="T167" i="1" s="1"/>
  <c r="V143" i="1"/>
  <c r="T142" i="1"/>
  <c r="V126" i="1"/>
  <c r="T125" i="1"/>
  <c r="X118" i="1"/>
  <c r="V117" i="1"/>
  <c r="V301" i="1"/>
  <c r="T298" i="1"/>
  <c r="X380" i="1"/>
  <c r="V379" i="1"/>
  <c r="V378" i="1" s="1"/>
  <c r="V78" i="1"/>
  <c r="T375" i="1"/>
  <c r="V377" i="1"/>
  <c r="R148" i="1"/>
  <c r="T140" i="1"/>
  <c r="R137" i="1"/>
  <c r="X314" i="1"/>
  <c r="X303" i="1"/>
  <c r="V302" i="1"/>
  <c r="P55" i="1"/>
  <c r="P156" i="1"/>
  <c r="P74" i="1"/>
  <c r="P59" i="1" s="1"/>
  <c r="X209" i="1"/>
  <c r="V206" i="1"/>
  <c r="X187" i="1"/>
  <c r="V186" i="1"/>
  <c r="V44" i="1"/>
  <c r="T43" i="1"/>
  <c r="T430" i="1"/>
  <c r="T441" i="1"/>
  <c r="P158" i="1"/>
  <c r="V458" i="1"/>
  <c r="T457" i="1"/>
  <c r="T456" i="1" s="1"/>
  <c r="T455" i="1" s="1"/>
  <c r="T443" i="1" s="1"/>
  <c r="V452" i="1"/>
  <c r="T451" i="1"/>
  <c r="T450" i="1" s="1"/>
  <c r="T442" i="1" s="1"/>
  <c r="T466" i="1"/>
  <c r="X15" i="1"/>
  <c r="V14" i="1"/>
  <c r="T13" i="1"/>
  <c r="T12" i="1" s="1"/>
  <c r="T99" i="1"/>
  <c r="T98" i="1" s="1"/>
  <c r="V100" i="1"/>
  <c r="T25" i="1"/>
  <c r="AB425" i="1"/>
  <c r="AB424" i="1" s="1"/>
  <c r="Z424" i="1"/>
  <c r="X347" i="1"/>
  <c r="V346" i="1"/>
  <c r="X342" i="1"/>
  <c r="V341" i="1"/>
  <c r="R364" i="1"/>
  <c r="R323" i="1"/>
  <c r="R237" i="1"/>
  <c r="R161" i="1" s="1"/>
  <c r="R160" i="1" s="1"/>
  <c r="R91" i="1"/>
  <c r="X195" i="1"/>
  <c r="V194" i="1"/>
  <c r="R381" i="1"/>
  <c r="R81" i="1" s="1"/>
  <c r="R60" i="1" s="1"/>
  <c r="T368" i="1"/>
  <c r="V317" i="1"/>
  <c r="R328" i="1"/>
  <c r="R84" i="1"/>
  <c r="V16" i="1"/>
  <c r="T47" i="1"/>
  <c r="V311" i="1"/>
  <c r="T310" i="1"/>
  <c r="V287" i="1"/>
  <c r="T286" i="1"/>
  <c r="V275" i="1"/>
  <c r="T271" i="1"/>
  <c r="V254" i="1"/>
  <c r="T253" i="1"/>
  <c r="V463" i="1"/>
  <c r="T462" i="1"/>
  <c r="T461" i="1" s="1"/>
  <c r="R155" i="1"/>
  <c r="R73" i="1"/>
  <c r="R58" i="1" s="1"/>
  <c r="R146" i="1"/>
  <c r="R89" i="1"/>
  <c r="R64" i="1" s="1"/>
  <c r="R9" i="1"/>
  <c r="R8" i="1" s="1"/>
  <c r="T313" i="1"/>
  <c r="X37" i="1"/>
  <c r="V36" i="1"/>
  <c r="X32" i="1"/>
  <c r="V31" i="1"/>
  <c r="V30" i="1" s="1"/>
  <c r="X20" i="1"/>
  <c r="V19" i="1"/>
  <c r="V18" i="1" s="1"/>
  <c r="V46" i="1" s="1"/>
  <c r="P90" i="1"/>
  <c r="P66" i="1"/>
  <c r="P65" i="1" s="1"/>
  <c r="X234" i="1"/>
  <c r="V232" i="1"/>
  <c r="V230" i="1" s="1"/>
  <c r="V87" i="1"/>
  <c r="X374" i="1"/>
  <c r="V373" i="1"/>
  <c r="V372" i="1" s="1"/>
  <c r="X236" i="1"/>
  <c r="V235" i="1"/>
  <c r="V88" i="1" s="1"/>
  <c r="V63" i="1" s="1"/>
  <c r="V220" i="1"/>
  <c r="T218" i="1"/>
  <c r="V211" i="1"/>
  <c r="T210" i="1"/>
  <c r="X454" i="1"/>
  <c r="V453" i="1"/>
  <c r="X448" i="1"/>
  <c r="V447" i="1"/>
  <c r="V446" i="1" s="1"/>
  <c r="AB322" i="1"/>
  <c r="Z321" i="1"/>
  <c r="Z320" i="1" s="1"/>
  <c r="Z154" i="1" s="1"/>
  <c r="Z72" i="1"/>
  <c r="Z57" i="1" s="1"/>
  <c r="P251" i="1"/>
  <c r="P250" i="1" s="1"/>
  <c r="P369" i="1" s="1"/>
  <c r="P367" i="1" s="1"/>
  <c r="V475" i="1"/>
  <c r="X476" i="1"/>
  <c r="V471" i="1"/>
  <c r="X472" i="1"/>
  <c r="X468" i="1"/>
  <c r="V467" i="1"/>
  <c r="V348" i="1"/>
  <c r="V159" i="1" s="1"/>
  <c r="X349" i="1"/>
  <c r="X28" i="1"/>
  <c r="V27" i="1"/>
  <c r="V26" i="1" s="1"/>
  <c r="R481" i="1"/>
  <c r="P487" i="1"/>
  <c r="X423" i="1"/>
  <c r="X93" i="1"/>
  <c r="T366" i="1"/>
  <c r="T365" i="1" s="1"/>
  <c r="T86" i="1"/>
  <c r="T85" i="1" s="1"/>
  <c r="V325" i="1"/>
  <c r="T324" i="1"/>
  <c r="T77" i="1"/>
  <c r="T278" i="1"/>
  <c r="V279" i="1"/>
  <c r="T239" i="1"/>
  <c r="T238" i="1" s="1"/>
  <c r="V241" i="1"/>
  <c r="T385" i="1"/>
  <c r="V386" i="1"/>
  <c r="T382" i="1"/>
  <c r="T381" i="1" s="1"/>
  <c r="T81" i="1" s="1"/>
  <c r="T60" i="1" s="1"/>
  <c r="V383" i="1"/>
  <c r="X388" i="1"/>
  <c r="V387" i="1"/>
  <c r="V82" i="1" s="1"/>
  <c r="V61" i="1" s="1"/>
  <c r="T193" i="1" l="1"/>
  <c r="R70" i="1"/>
  <c r="R55" i="1" s="1"/>
  <c r="J435" i="1"/>
  <c r="R153" i="1"/>
  <c r="V25" i="1"/>
  <c r="P71" i="1"/>
  <c r="P56" i="1" s="1"/>
  <c r="P147" i="1"/>
  <c r="P149" i="1" s="1"/>
  <c r="P97" i="1"/>
  <c r="P96" i="1" s="1"/>
  <c r="P434" i="1" s="1"/>
  <c r="P437" i="1" s="1"/>
  <c r="V466" i="1"/>
  <c r="T445" i="1"/>
  <c r="T444" i="1" s="1"/>
  <c r="T135" i="1"/>
  <c r="R132" i="1"/>
  <c r="R124" i="1" s="1"/>
  <c r="R71" i="1" s="1"/>
  <c r="R56" i="1" s="1"/>
  <c r="T227" i="1"/>
  <c r="R226" i="1"/>
  <c r="R225" i="1" s="1"/>
  <c r="P76" i="1"/>
  <c r="P75" i="1" s="1"/>
  <c r="P248" i="1"/>
  <c r="P247" i="1" s="1"/>
  <c r="P166" i="1"/>
  <c r="P165" i="1" s="1"/>
  <c r="T9" i="1"/>
  <c r="T8" i="1" s="1"/>
  <c r="L83" i="1"/>
  <c r="L371" i="1"/>
  <c r="L370" i="1" s="1"/>
  <c r="N394" i="1"/>
  <c r="L431" i="1"/>
  <c r="X245" i="1"/>
  <c r="V164" i="1"/>
  <c r="V95" i="1"/>
  <c r="V67" i="1" s="1"/>
  <c r="X326" i="1"/>
  <c r="V79" i="1"/>
  <c r="P151" i="1"/>
  <c r="P150" i="1" s="1"/>
  <c r="Z388" i="1"/>
  <c r="X387" i="1"/>
  <c r="X82" i="1" s="1"/>
  <c r="X61" i="1" s="1"/>
  <c r="T237" i="1"/>
  <c r="T161" i="1" s="1"/>
  <c r="T160" i="1" s="1"/>
  <c r="T91" i="1"/>
  <c r="T364" i="1"/>
  <c r="T323" i="1"/>
  <c r="X467" i="1"/>
  <c r="Z468" i="1"/>
  <c r="V441" i="1"/>
  <c r="V430" i="1"/>
  <c r="X232" i="1"/>
  <c r="X230" i="1" s="1"/>
  <c r="Z234" i="1"/>
  <c r="X87" i="1"/>
  <c r="X19" i="1"/>
  <c r="X18" i="1" s="1"/>
  <c r="X46" i="1" s="1"/>
  <c r="Z20" i="1"/>
  <c r="X31" i="1"/>
  <c r="X30" i="1" s="1"/>
  <c r="Z32" i="1"/>
  <c r="X36" i="1"/>
  <c r="Z37" i="1"/>
  <c r="T252" i="1"/>
  <c r="T70" i="1" s="1"/>
  <c r="T285" i="1"/>
  <c r="V368" i="1"/>
  <c r="X317" i="1"/>
  <c r="R90" i="1"/>
  <c r="R66" i="1"/>
  <c r="R65" i="1" s="1"/>
  <c r="R156" i="1"/>
  <c r="R74" i="1"/>
  <c r="R59" i="1" s="1"/>
  <c r="V366" i="1"/>
  <c r="V365" i="1" s="1"/>
  <c r="V86" i="1"/>
  <c r="V85" i="1" s="1"/>
  <c r="Z423" i="1"/>
  <c r="Z93" i="1"/>
  <c r="X14" i="1"/>
  <c r="Z15" i="1"/>
  <c r="T440" i="1"/>
  <c r="T439" i="1" s="1"/>
  <c r="X302" i="1"/>
  <c r="Z303" i="1"/>
  <c r="X313" i="1"/>
  <c r="Z314" i="1"/>
  <c r="T148" i="1"/>
  <c r="V140" i="1"/>
  <c r="T137" i="1"/>
  <c r="X377" i="1"/>
  <c r="V375" i="1"/>
  <c r="Z380" i="1"/>
  <c r="X379" i="1"/>
  <c r="X378" i="1" s="1"/>
  <c r="X78" i="1"/>
  <c r="X301" i="1"/>
  <c r="V298" i="1"/>
  <c r="Z118" i="1"/>
  <c r="X117" i="1"/>
  <c r="X126" i="1"/>
  <c r="V125" i="1"/>
  <c r="X143" i="1"/>
  <c r="V142" i="1"/>
  <c r="X169" i="1"/>
  <c r="V168" i="1"/>
  <c r="V167" i="1" s="1"/>
  <c r="X224" i="1"/>
  <c r="V223" i="1"/>
  <c r="R251" i="1"/>
  <c r="R250" i="1" s="1"/>
  <c r="R369" i="1" s="1"/>
  <c r="R367" i="1" s="1"/>
  <c r="X331" i="1"/>
  <c r="V330" i="1"/>
  <c r="V329" i="1" s="1"/>
  <c r="X383" i="1"/>
  <c r="V382" i="1"/>
  <c r="X386" i="1"/>
  <c r="V385" i="1"/>
  <c r="X241" i="1"/>
  <c r="V239" i="1"/>
  <c r="V238" i="1" s="1"/>
  <c r="X279" i="1"/>
  <c r="V278" i="1"/>
  <c r="X325" i="1"/>
  <c r="V324" i="1"/>
  <c r="V77" i="1"/>
  <c r="R487" i="1"/>
  <c r="T481" i="1"/>
  <c r="X27" i="1"/>
  <c r="X26" i="1" s="1"/>
  <c r="X25" i="1" s="1"/>
  <c r="Z28" i="1"/>
  <c r="Z349" i="1"/>
  <c r="X348" i="1"/>
  <c r="X159" i="1" s="1"/>
  <c r="Z472" i="1"/>
  <c r="X471" i="1"/>
  <c r="Z476" i="1"/>
  <c r="X475" i="1"/>
  <c r="AB321" i="1"/>
  <c r="AB320" i="1" s="1"/>
  <c r="AB154" i="1" s="1"/>
  <c r="AB72" i="1"/>
  <c r="AB57" i="1" s="1"/>
  <c r="X447" i="1"/>
  <c r="X446" i="1" s="1"/>
  <c r="Z448" i="1"/>
  <c r="X453" i="1"/>
  <c r="Z454" i="1"/>
  <c r="X211" i="1"/>
  <c r="V210" i="1"/>
  <c r="X220" i="1"/>
  <c r="V218" i="1"/>
  <c r="Z236" i="1"/>
  <c r="X235" i="1"/>
  <c r="X88" i="1" s="1"/>
  <c r="X63" i="1" s="1"/>
  <c r="Z374" i="1"/>
  <c r="X373" i="1"/>
  <c r="X372" i="1" s="1"/>
  <c r="V462" i="1"/>
  <c r="V461" i="1" s="1"/>
  <c r="X463" i="1"/>
  <c r="X254" i="1"/>
  <c r="V253" i="1"/>
  <c r="X275" i="1"/>
  <c r="V271" i="1"/>
  <c r="X287" i="1"/>
  <c r="V286" i="1"/>
  <c r="X311" i="1"/>
  <c r="V310" i="1"/>
  <c r="X16" i="1"/>
  <c r="V47" i="1"/>
  <c r="R158" i="1"/>
  <c r="X194" i="1"/>
  <c r="Z195" i="1"/>
  <c r="Z342" i="1"/>
  <c r="X341" i="1"/>
  <c r="Z347" i="1"/>
  <c r="X346" i="1"/>
  <c r="AB423" i="1"/>
  <c r="AB93" i="1"/>
  <c r="X100" i="1"/>
  <c r="V99" i="1"/>
  <c r="V98" i="1" s="1"/>
  <c r="V13" i="1"/>
  <c r="V12" i="1" s="1"/>
  <c r="X452" i="1"/>
  <c r="V451" i="1"/>
  <c r="V450" i="1" s="1"/>
  <c r="V442" i="1" s="1"/>
  <c r="X458" i="1"/>
  <c r="V457" i="1"/>
  <c r="V456" i="1" s="1"/>
  <c r="V455" i="1" s="1"/>
  <c r="V443" i="1" s="1"/>
  <c r="X44" i="1"/>
  <c r="V43" i="1"/>
  <c r="X186" i="1"/>
  <c r="Z187" i="1"/>
  <c r="X206" i="1"/>
  <c r="Z209" i="1"/>
  <c r="V313" i="1"/>
  <c r="T146" i="1"/>
  <c r="T89" i="1"/>
  <c r="T64" i="1" s="1"/>
  <c r="T155" i="1"/>
  <c r="T73" i="1"/>
  <c r="T58" i="1" s="1"/>
  <c r="X353" i="1"/>
  <c r="V352" i="1"/>
  <c r="V351" i="1" s="1"/>
  <c r="V350" i="1" s="1"/>
  <c r="Z361" i="1"/>
  <c r="X360" i="1"/>
  <c r="X359" i="1" s="1"/>
  <c r="X358" i="1" s="1"/>
  <c r="X163" i="1" s="1"/>
  <c r="X162" i="1" s="1"/>
  <c r="X94" i="1"/>
  <c r="X92" i="1" s="1"/>
  <c r="V10" i="1"/>
  <c r="X11" i="1"/>
  <c r="T328" i="1"/>
  <c r="T84" i="1"/>
  <c r="T153" i="1" l="1"/>
  <c r="R151" i="1"/>
  <c r="R150" i="1" s="1"/>
  <c r="P249" i="1"/>
  <c r="T152" i="1"/>
  <c r="V227" i="1"/>
  <c r="T226" i="1"/>
  <c r="T225" i="1" s="1"/>
  <c r="T132" i="1"/>
  <c r="T124" i="1" s="1"/>
  <c r="T71" i="1" s="1"/>
  <c r="T56" i="1" s="1"/>
  <c r="V135" i="1"/>
  <c r="R76" i="1"/>
  <c r="R75" i="1" s="1"/>
  <c r="R248" i="1"/>
  <c r="R247" i="1" s="1"/>
  <c r="R166" i="1"/>
  <c r="R165" i="1" s="1"/>
  <c r="R249" i="1" s="1"/>
  <c r="R147" i="1"/>
  <c r="R149" i="1" s="1"/>
  <c r="R97" i="1"/>
  <c r="R96" i="1" s="1"/>
  <c r="R434" i="1" s="1"/>
  <c r="R437" i="1" s="1"/>
  <c r="X95" i="1"/>
  <c r="X67" i="1" s="1"/>
  <c r="Z245" i="1"/>
  <c r="X164" i="1"/>
  <c r="N371" i="1"/>
  <c r="N370" i="1" s="1"/>
  <c r="N83" i="1"/>
  <c r="N431" i="1"/>
  <c r="P394" i="1"/>
  <c r="L62" i="1"/>
  <c r="L54" i="1" s="1"/>
  <c r="L53" i="1" s="1"/>
  <c r="L435" i="1" s="1"/>
  <c r="L69" i="1"/>
  <c r="L68" i="1" s="1"/>
  <c r="V193" i="1"/>
  <c r="L432" i="1"/>
  <c r="L429" i="1" s="1"/>
  <c r="L48" i="1"/>
  <c r="L433" i="1"/>
  <c r="L436" i="1" s="1"/>
  <c r="Z326" i="1"/>
  <c r="X79" i="1"/>
  <c r="Z11" i="1"/>
  <c r="X10" i="1"/>
  <c r="AB361" i="1"/>
  <c r="Z360" i="1"/>
  <c r="Z359" i="1" s="1"/>
  <c r="Z358" i="1" s="1"/>
  <c r="Z163" i="1" s="1"/>
  <c r="Z162" i="1" s="1"/>
  <c r="Z94" i="1"/>
  <c r="X352" i="1"/>
  <c r="X351" i="1" s="1"/>
  <c r="X350" i="1" s="1"/>
  <c r="Z353" i="1"/>
  <c r="AB209" i="1"/>
  <c r="AB206" i="1" s="1"/>
  <c r="Z206" i="1"/>
  <c r="AB187" i="1"/>
  <c r="AB186" i="1" s="1"/>
  <c r="Z186" i="1"/>
  <c r="Z458" i="1"/>
  <c r="X457" i="1"/>
  <c r="X456" i="1" s="1"/>
  <c r="X455" i="1" s="1"/>
  <c r="X443" i="1" s="1"/>
  <c r="Z452" i="1"/>
  <c r="X451" i="1"/>
  <c r="X450" i="1" s="1"/>
  <c r="X442" i="1" s="1"/>
  <c r="X99" i="1"/>
  <c r="X98" i="1" s="1"/>
  <c r="Z100" i="1"/>
  <c r="AB347" i="1"/>
  <c r="AB346" i="1" s="1"/>
  <c r="Z346" i="1"/>
  <c r="AB342" i="1"/>
  <c r="AB341" i="1" s="1"/>
  <c r="Z341" i="1"/>
  <c r="V285" i="1"/>
  <c r="V252" i="1"/>
  <c r="V152" i="1" s="1"/>
  <c r="Z463" i="1"/>
  <c r="X462" i="1"/>
  <c r="X461" i="1" s="1"/>
  <c r="AB374" i="1"/>
  <c r="AB373" i="1" s="1"/>
  <c r="AB372" i="1" s="1"/>
  <c r="Z373" i="1"/>
  <c r="Z372" i="1" s="1"/>
  <c r="AB236" i="1"/>
  <c r="AB235" i="1" s="1"/>
  <c r="AB88" i="1" s="1"/>
  <c r="AB63" i="1" s="1"/>
  <c r="Z235" i="1"/>
  <c r="Z88" i="1" s="1"/>
  <c r="Z63" i="1" s="1"/>
  <c r="Z220" i="1"/>
  <c r="X218" i="1"/>
  <c r="Z211" i="1"/>
  <c r="X210" i="1"/>
  <c r="X193" i="1" s="1"/>
  <c r="X441" i="1"/>
  <c r="Z475" i="1"/>
  <c r="AB476" i="1"/>
  <c r="AB475" i="1" s="1"/>
  <c r="Z471" i="1"/>
  <c r="AB472" i="1"/>
  <c r="AB471" i="1" s="1"/>
  <c r="Z348" i="1"/>
  <c r="Z159" i="1" s="1"/>
  <c r="AB349" i="1"/>
  <c r="AB348" i="1" s="1"/>
  <c r="AB159" i="1" s="1"/>
  <c r="V364" i="1"/>
  <c r="V323" i="1"/>
  <c r="V237" i="1"/>
  <c r="V161" i="1" s="1"/>
  <c r="V160" i="1" s="1"/>
  <c r="V91" i="1"/>
  <c r="X385" i="1"/>
  <c r="Z386" i="1"/>
  <c r="X382" i="1"/>
  <c r="X381" i="1" s="1"/>
  <c r="X81" i="1" s="1"/>
  <c r="X60" i="1" s="1"/>
  <c r="Z383" i="1"/>
  <c r="Z331" i="1"/>
  <c r="X330" i="1"/>
  <c r="X329" i="1" s="1"/>
  <c r="V155" i="1"/>
  <c r="V73" i="1"/>
  <c r="V58" i="1" s="1"/>
  <c r="V146" i="1"/>
  <c r="V89" i="1"/>
  <c r="V64" i="1" s="1"/>
  <c r="AB380" i="1"/>
  <c r="Z379" i="1"/>
  <c r="Z378" i="1" s="1"/>
  <c r="Z78" i="1"/>
  <c r="X375" i="1"/>
  <c r="Z377" i="1"/>
  <c r="V148" i="1"/>
  <c r="X140" i="1"/>
  <c r="V137" i="1"/>
  <c r="AB314" i="1"/>
  <c r="AB303" i="1"/>
  <c r="AB302" i="1" s="1"/>
  <c r="Z302" i="1"/>
  <c r="T55" i="1"/>
  <c r="T147" i="1"/>
  <c r="T149" i="1" s="1"/>
  <c r="AB37" i="1"/>
  <c r="AB36" i="1" s="1"/>
  <c r="Z36" i="1"/>
  <c r="AB32" i="1"/>
  <c r="AB31" i="1" s="1"/>
  <c r="AB30" i="1" s="1"/>
  <c r="Z31" i="1"/>
  <c r="Z30" i="1" s="1"/>
  <c r="AB20" i="1"/>
  <c r="AB19" i="1" s="1"/>
  <c r="AB18" i="1" s="1"/>
  <c r="Z19" i="1"/>
  <c r="Z18" i="1" s="1"/>
  <c r="Z46" i="1" s="1"/>
  <c r="AB234" i="1"/>
  <c r="Z232" i="1"/>
  <c r="Z230" i="1" s="1"/>
  <c r="Z87" i="1"/>
  <c r="V440" i="1"/>
  <c r="V439" i="1" s="1"/>
  <c r="AB468" i="1"/>
  <c r="AB467" i="1" s="1"/>
  <c r="Z467" i="1"/>
  <c r="Z466" i="1" s="1"/>
  <c r="Z387" i="1"/>
  <c r="Z82" i="1" s="1"/>
  <c r="Z61" i="1" s="1"/>
  <c r="AB388" i="1"/>
  <c r="AB387" i="1" s="1"/>
  <c r="AB82" i="1" s="1"/>
  <c r="AB61" i="1" s="1"/>
  <c r="T158" i="1"/>
  <c r="Z44" i="1"/>
  <c r="X43" i="1"/>
  <c r="V9" i="1"/>
  <c r="V8" i="1" s="1"/>
  <c r="X366" i="1"/>
  <c r="X365" i="1" s="1"/>
  <c r="X86" i="1"/>
  <c r="X85" i="1" s="1"/>
  <c r="AB195" i="1"/>
  <c r="AB194" i="1" s="1"/>
  <c r="Z194" i="1"/>
  <c r="Z16" i="1"/>
  <c r="X47" i="1"/>
  <c r="Z311" i="1"/>
  <c r="X310" i="1"/>
  <c r="Z287" i="1"/>
  <c r="X286" i="1"/>
  <c r="Z275" i="1"/>
  <c r="X271" i="1"/>
  <c r="Z254" i="1"/>
  <c r="X253" i="1"/>
  <c r="X430" i="1"/>
  <c r="AB454" i="1"/>
  <c r="AB453" i="1" s="1"/>
  <c r="Z453" i="1"/>
  <c r="AB448" i="1"/>
  <c r="AB447" i="1" s="1"/>
  <c r="AB446" i="1" s="1"/>
  <c r="Z447" i="1"/>
  <c r="Z446" i="1" s="1"/>
  <c r="AB28" i="1"/>
  <c r="AB27" i="1" s="1"/>
  <c r="AB26" i="1" s="1"/>
  <c r="AB25" i="1" s="1"/>
  <c r="Z27" i="1"/>
  <c r="Z26" i="1" s="1"/>
  <c r="Z25" i="1" s="1"/>
  <c r="V481" i="1"/>
  <c r="T487" i="1"/>
  <c r="Z325" i="1"/>
  <c r="X324" i="1"/>
  <c r="X77" i="1"/>
  <c r="X278" i="1"/>
  <c r="Z279" i="1"/>
  <c r="X239" i="1"/>
  <c r="X238" i="1" s="1"/>
  <c r="Z241" i="1"/>
  <c r="V381" i="1"/>
  <c r="V81" i="1" s="1"/>
  <c r="V60" i="1" s="1"/>
  <c r="V328" i="1"/>
  <c r="V84" i="1"/>
  <c r="Z224" i="1"/>
  <c r="X223" i="1"/>
  <c r="Z169" i="1"/>
  <c r="X168" i="1"/>
  <c r="X167" i="1" s="1"/>
  <c r="Z143" i="1"/>
  <c r="X142" i="1"/>
  <c r="Z126" i="1"/>
  <c r="X125" i="1"/>
  <c r="AB118" i="1"/>
  <c r="AB117" i="1" s="1"/>
  <c r="Z117" i="1"/>
  <c r="Z301" i="1"/>
  <c r="X298" i="1"/>
  <c r="AB15" i="1"/>
  <c r="Z14" i="1"/>
  <c r="Z13" i="1" s="1"/>
  <c r="Z12" i="1" s="1"/>
  <c r="X13" i="1"/>
  <c r="X12" i="1" s="1"/>
  <c r="X9" i="1" s="1"/>
  <c r="X8" i="1" s="1"/>
  <c r="Z92" i="1"/>
  <c r="X368" i="1"/>
  <c r="Z317" i="1"/>
  <c r="Z313" i="1" s="1"/>
  <c r="T251" i="1"/>
  <c r="T250" i="1" s="1"/>
  <c r="T369" i="1" s="1"/>
  <c r="T367" i="1" s="1"/>
  <c r="V445" i="1"/>
  <c r="V444" i="1" s="1"/>
  <c r="X466" i="1"/>
  <c r="T156" i="1"/>
  <c r="T74" i="1"/>
  <c r="T59" i="1" s="1"/>
  <c r="T90" i="1"/>
  <c r="T66" i="1"/>
  <c r="T65" i="1" s="1"/>
  <c r="X440" i="1" l="1"/>
  <c r="X439" i="1" s="1"/>
  <c r="N432" i="1"/>
  <c r="N429" i="1" s="1"/>
  <c r="T151" i="1"/>
  <c r="T150" i="1" s="1"/>
  <c r="T97" i="1"/>
  <c r="T96" i="1" s="1"/>
  <c r="T434" i="1" s="1"/>
  <c r="T437" i="1" s="1"/>
  <c r="V70" i="1"/>
  <c r="V55" i="1" s="1"/>
  <c r="AB466" i="1"/>
  <c r="X445" i="1"/>
  <c r="X444" i="1" s="1"/>
  <c r="V153" i="1"/>
  <c r="V132" i="1"/>
  <c r="V124" i="1" s="1"/>
  <c r="X135" i="1"/>
  <c r="T76" i="1"/>
  <c r="T75" i="1" s="1"/>
  <c r="T248" i="1"/>
  <c r="T247" i="1" s="1"/>
  <c r="T166" i="1"/>
  <c r="T165" i="1" s="1"/>
  <c r="X227" i="1"/>
  <c r="V226" i="1"/>
  <c r="V225" i="1" s="1"/>
  <c r="V156" i="1" s="1"/>
  <c r="P83" i="1"/>
  <c r="R394" i="1"/>
  <c r="P371" i="1"/>
  <c r="P370" i="1" s="1"/>
  <c r="P431" i="1"/>
  <c r="N62" i="1"/>
  <c r="N54" i="1" s="1"/>
  <c r="N53" i="1" s="1"/>
  <c r="N435" i="1" s="1"/>
  <c r="N69" i="1"/>
  <c r="N68" i="1" s="1"/>
  <c r="N433" i="1"/>
  <c r="N436" i="1" s="1"/>
  <c r="N48" i="1"/>
  <c r="AB245" i="1"/>
  <c r="Z164" i="1"/>
  <c r="Z95" i="1"/>
  <c r="Z67" i="1" s="1"/>
  <c r="AB326" i="1"/>
  <c r="AB79" i="1" s="1"/>
  <c r="Z79" i="1"/>
  <c r="AB14" i="1"/>
  <c r="AB46" i="1"/>
  <c r="AB301" i="1"/>
  <c r="AB298" i="1" s="1"/>
  <c r="Z298" i="1"/>
  <c r="AB126" i="1"/>
  <c r="AB125" i="1" s="1"/>
  <c r="Z125" i="1"/>
  <c r="AB143" i="1"/>
  <c r="AB142" i="1" s="1"/>
  <c r="Z142" i="1"/>
  <c r="AB169" i="1"/>
  <c r="AB168" i="1" s="1"/>
  <c r="AB167" i="1" s="1"/>
  <c r="Z168" i="1"/>
  <c r="Z167" i="1" s="1"/>
  <c r="AB224" i="1"/>
  <c r="AB223" i="1" s="1"/>
  <c r="Z223" i="1"/>
  <c r="V158" i="1"/>
  <c r="AB241" i="1"/>
  <c r="AB239" i="1" s="1"/>
  <c r="AB238" i="1" s="1"/>
  <c r="Z239" i="1"/>
  <c r="Z238" i="1" s="1"/>
  <c r="AB279" i="1"/>
  <c r="Z278" i="1"/>
  <c r="AB325" i="1"/>
  <c r="Z324" i="1"/>
  <c r="Z77" i="1"/>
  <c r="V487" i="1"/>
  <c r="X481" i="1"/>
  <c r="AB441" i="1"/>
  <c r="AB254" i="1"/>
  <c r="AB253" i="1" s="1"/>
  <c r="Z253" i="1"/>
  <c r="AB275" i="1"/>
  <c r="AB271" i="1" s="1"/>
  <c r="Z271" i="1"/>
  <c r="AB287" i="1"/>
  <c r="AB286" i="1" s="1"/>
  <c r="Z286" i="1"/>
  <c r="AB311" i="1"/>
  <c r="AB310" i="1" s="1"/>
  <c r="Z310" i="1"/>
  <c r="Z47" i="1"/>
  <c r="AB16" i="1"/>
  <c r="AB47" i="1" s="1"/>
  <c r="AB331" i="1"/>
  <c r="AB330" i="1" s="1"/>
  <c r="AB329" i="1" s="1"/>
  <c r="Z330" i="1"/>
  <c r="Z329" i="1" s="1"/>
  <c r="AB211" i="1"/>
  <c r="AB210" i="1" s="1"/>
  <c r="Z210" i="1"/>
  <c r="AB220" i="1"/>
  <c r="AB218" i="1" s="1"/>
  <c r="Z218" i="1"/>
  <c r="Z462" i="1"/>
  <c r="Z461" i="1" s="1"/>
  <c r="AB463" i="1"/>
  <c r="AB462" i="1" s="1"/>
  <c r="AB461" i="1" s="1"/>
  <c r="AB366" i="1"/>
  <c r="AB365" i="1" s="1"/>
  <c r="AB86" i="1"/>
  <c r="AB452" i="1"/>
  <c r="AB451" i="1" s="1"/>
  <c r="AB450" i="1" s="1"/>
  <c r="AB442" i="1" s="1"/>
  <c r="Z451" i="1"/>
  <c r="Z450" i="1" s="1"/>
  <c r="Z442" i="1" s="1"/>
  <c r="AB458" i="1"/>
  <c r="AB457" i="1" s="1"/>
  <c r="AB456" i="1" s="1"/>
  <c r="AB455" i="1" s="1"/>
  <c r="AB443" i="1" s="1"/>
  <c r="Z457" i="1"/>
  <c r="Z456" i="1" s="1"/>
  <c r="Z455" i="1" s="1"/>
  <c r="Z443" i="1" s="1"/>
  <c r="AB353" i="1"/>
  <c r="AB352" i="1" s="1"/>
  <c r="AB351" i="1" s="1"/>
  <c r="AB350" i="1" s="1"/>
  <c r="Z352" i="1"/>
  <c r="Z351" i="1" s="1"/>
  <c r="Z350" i="1" s="1"/>
  <c r="AB360" i="1"/>
  <c r="AB359" i="1" s="1"/>
  <c r="AB358" i="1" s="1"/>
  <c r="AB163" i="1" s="1"/>
  <c r="AB162" i="1" s="1"/>
  <c r="AB94" i="1"/>
  <c r="AB92" i="1" s="1"/>
  <c r="AB11" i="1"/>
  <c r="AB10" i="1" s="1"/>
  <c r="Z10" i="1"/>
  <c r="Z9" i="1" s="1"/>
  <c r="Z368" i="1"/>
  <c r="AB317" i="1"/>
  <c r="AB368" i="1" s="1"/>
  <c r="X146" i="1"/>
  <c r="X89" i="1"/>
  <c r="X64" i="1" s="1"/>
  <c r="X155" i="1"/>
  <c r="X73" i="1"/>
  <c r="X58" i="1" s="1"/>
  <c r="X237" i="1"/>
  <c r="X161" i="1" s="1"/>
  <c r="X160" i="1" s="1"/>
  <c r="X91" i="1"/>
  <c r="X364" i="1"/>
  <c r="X323" i="1"/>
  <c r="Z445" i="1"/>
  <c r="Z444" i="1" s="1"/>
  <c r="Z441" i="1"/>
  <c r="X252" i="1"/>
  <c r="X285" i="1"/>
  <c r="X153" i="1" s="1"/>
  <c r="Z193" i="1"/>
  <c r="AB44" i="1"/>
  <c r="AB43" i="1" s="1"/>
  <c r="Z43" i="1"/>
  <c r="AB232" i="1"/>
  <c r="AB230" i="1" s="1"/>
  <c r="AB87" i="1"/>
  <c r="X148" i="1"/>
  <c r="Z140" i="1"/>
  <c r="X137" i="1"/>
  <c r="AB377" i="1"/>
  <c r="AB375" i="1" s="1"/>
  <c r="Z375" i="1"/>
  <c r="AB379" i="1"/>
  <c r="AB378" i="1" s="1"/>
  <c r="AB430" i="1" s="1"/>
  <c r="AB78" i="1"/>
  <c r="X328" i="1"/>
  <c r="X84" i="1"/>
  <c r="AB383" i="1"/>
  <c r="AB382" i="1" s="1"/>
  <c r="Z382" i="1"/>
  <c r="AB386" i="1"/>
  <c r="AB385" i="1" s="1"/>
  <c r="Z385" i="1"/>
  <c r="V90" i="1"/>
  <c r="V66" i="1"/>
  <c r="V65" i="1" s="1"/>
  <c r="V74" i="1"/>
  <c r="V59" i="1" s="1"/>
  <c r="Z430" i="1"/>
  <c r="V251" i="1"/>
  <c r="V250" i="1" s="1"/>
  <c r="V369" i="1" s="1"/>
  <c r="V367" i="1" s="1"/>
  <c r="Z366" i="1"/>
  <c r="Z365" i="1" s="1"/>
  <c r="Z86" i="1"/>
  <c r="Z85" i="1" s="1"/>
  <c r="AB100" i="1"/>
  <c r="AB99" i="1" s="1"/>
  <c r="AB98" i="1" s="1"/>
  <c r="Z99" i="1"/>
  <c r="Z98" i="1" s="1"/>
  <c r="T249" i="1" l="1"/>
  <c r="V151" i="1"/>
  <c r="V150" i="1" s="1"/>
  <c r="AB313" i="1"/>
  <c r="AB285" i="1" s="1"/>
  <c r="Z440" i="1"/>
  <c r="Z439" i="1" s="1"/>
  <c r="V97" i="1"/>
  <c r="V96" i="1" s="1"/>
  <c r="V434" i="1" s="1"/>
  <c r="V437" i="1" s="1"/>
  <c r="V71" i="1"/>
  <c r="V56" i="1" s="1"/>
  <c r="V147" i="1"/>
  <c r="V149" i="1" s="1"/>
  <c r="V76" i="1"/>
  <c r="V75" i="1" s="1"/>
  <c r="V248" i="1"/>
  <c r="V247" i="1" s="1"/>
  <c r="V166" i="1"/>
  <c r="V165" i="1" s="1"/>
  <c r="X226" i="1"/>
  <c r="X225" i="1" s="1"/>
  <c r="Z227" i="1"/>
  <c r="Z135" i="1"/>
  <c r="X132" i="1"/>
  <c r="X124" i="1" s="1"/>
  <c r="R371" i="1"/>
  <c r="R370" i="1" s="1"/>
  <c r="R83" i="1"/>
  <c r="T394" i="1"/>
  <c r="R431" i="1"/>
  <c r="AB193" i="1"/>
  <c r="AB95" i="1"/>
  <c r="AB67" i="1" s="1"/>
  <c r="AB164" i="1"/>
  <c r="P432" i="1"/>
  <c r="P429" i="1" s="1"/>
  <c r="P48" i="1"/>
  <c r="P433" i="1"/>
  <c r="P436" i="1" s="1"/>
  <c r="P62" i="1"/>
  <c r="P54" i="1" s="1"/>
  <c r="P53" i="1" s="1"/>
  <c r="P435" i="1" s="1"/>
  <c r="P69" i="1"/>
  <c r="P68" i="1" s="1"/>
  <c r="Z381" i="1"/>
  <c r="X251" i="1"/>
  <c r="X250" i="1" s="1"/>
  <c r="X369" i="1" s="1"/>
  <c r="X367" i="1" s="1"/>
  <c r="X152" i="1"/>
  <c r="Z8" i="1"/>
  <c r="X70" i="1"/>
  <c r="Z328" i="1"/>
  <c r="Z84" i="1"/>
  <c r="Z285" i="1"/>
  <c r="Z153" i="1" s="1"/>
  <c r="Z252" i="1"/>
  <c r="Z70" i="1" s="1"/>
  <c r="AB445" i="1"/>
  <c r="AB444" i="1" s="1"/>
  <c r="Z364" i="1"/>
  <c r="Z323" i="1"/>
  <c r="Z237" i="1"/>
  <c r="Z161" i="1" s="1"/>
  <c r="Z160" i="1" s="1"/>
  <c r="Z91" i="1"/>
  <c r="Z155" i="1"/>
  <c r="Z73" i="1"/>
  <c r="Z58" i="1" s="1"/>
  <c r="Z152" i="1"/>
  <c r="Z146" i="1"/>
  <c r="Z89" i="1"/>
  <c r="Z64" i="1" s="1"/>
  <c r="AB381" i="1"/>
  <c r="AB81" i="1" s="1"/>
  <c r="AB60" i="1" s="1"/>
  <c r="X158" i="1"/>
  <c r="Z148" i="1"/>
  <c r="AB140" i="1"/>
  <c r="Z137" i="1"/>
  <c r="X156" i="1"/>
  <c r="X74" i="1"/>
  <c r="X59" i="1" s="1"/>
  <c r="X90" i="1"/>
  <c r="X66" i="1"/>
  <c r="X65" i="1" s="1"/>
  <c r="AB85" i="1"/>
  <c r="AB328" i="1"/>
  <c r="AB84" i="1"/>
  <c r="AB440" i="1"/>
  <c r="AB439" i="1" s="1"/>
  <c r="Z481" i="1"/>
  <c r="X487" i="1"/>
  <c r="AB324" i="1"/>
  <c r="AB77" i="1"/>
  <c r="AB278" i="1"/>
  <c r="AB252" i="1" s="1"/>
  <c r="AD279" i="1"/>
  <c r="AB237" i="1"/>
  <c r="AB161" i="1" s="1"/>
  <c r="AB160" i="1" s="1"/>
  <c r="AB91" i="1"/>
  <c r="AB155" i="1"/>
  <c r="AB73" i="1"/>
  <c r="AB58" i="1" s="1"/>
  <c r="AB146" i="1"/>
  <c r="AB89" i="1"/>
  <c r="AB64" i="1" s="1"/>
  <c r="AB13" i="1"/>
  <c r="AB12" i="1" s="1"/>
  <c r="AB9" i="1" s="1"/>
  <c r="AB8" i="1" s="1"/>
  <c r="V249" i="1" l="1"/>
  <c r="AB153" i="1"/>
  <c r="R432" i="1"/>
  <c r="R429" i="1" s="1"/>
  <c r="X71" i="1"/>
  <c r="X56" i="1" s="1"/>
  <c r="X147" i="1"/>
  <c r="X149" i="1" s="1"/>
  <c r="X97" i="1"/>
  <c r="X96" i="1" s="1"/>
  <c r="X434" i="1" s="1"/>
  <c r="X437" i="1" s="1"/>
  <c r="Z132" i="1"/>
  <c r="Z124" i="1" s="1"/>
  <c r="AB135" i="1"/>
  <c r="AB132" i="1" s="1"/>
  <c r="X76" i="1"/>
  <c r="X75" i="1" s="1"/>
  <c r="X248" i="1"/>
  <c r="X247" i="1" s="1"/>
  <c r="X166" i="1"/>
  <c r="X165" i="1" s="1"/>
  <c r="AB227" i="1"/>
  <c r="AB226" i="1" s="1"/>
  <c r="AB225" i="1" s="1"/>
  <c r="Z226" i="1"/>
  <c r="Z225" i="1" s="1"/>
  <c r="T83" i="1"/>
  <c r="T431" i="1"/>
  <c r="V394" i="1"/>
  <c r="T371" i="1"/>
  <c r="T370" i="1" s="1"/>
  <c r="R48" i="1"/>
  <c r="R433" i="1"/>
  <c r="R436" i="1" s="1"/>
  <c r="R62" i="1"/>
  <c r="R54" i="1" s="1"/>
  <c r="R53" i="1" s="1"/>
  <c r="R435" i="1" s="1"/>
  <c r="R69" i="1"/>
  <c r="R68" i="1" s="1"/>
  <c r="AD253" i="1"/>
  <c r="AD252" i="1"/>
  <c r="AB152" i="1"/>
  <c r="AB70" i="1"/>
  <c r="AB90" i="1"/>
  <c r="AB66" i="1"/>
  <c r="AB65" i="1" s="1"/>
  <c r="Z90" i="1"/>
  <c r="Z66" i="1"/>
  <c r="Z65" i="1" s="1"/>
  <c r="Z156" i="1"/>
  <c r="Z74" i="1"/>
  <c r="Z59" i="1" s="1"/>
  <c r="Z158" i="1"/>
  <c r="Z151" i="1" s="1"/>
  <c r="Z150" i="1" s="1"/>
  <c r="X55" i="1"/>
  <c r="AB158" i="1"/>
  <c r="AB364" i="1"/>
  <c r="AB323" i="1"/>
  <c r="Z487" i="1"/>
  <c r="AB481" i="1"/>
  <c r="AB487" i="1" s="1"/>
  <c r="AB148" i="1"/>
  <c r="AB137" i="1"/>
  <c r="AB124" i="1" s="1"/>
  <c r="Z55" i="1"/>
  <c r="Z251" i="1"/>
  <c r="Z250" i="1" s="1"/>
  <c r="Z369" i="1" s="1"/>
  <c r="Z367" i="1" s="1"/>
  <c r="X151" i="1"/>
  <c r="X150" i="1" s="1"/>
  <c r="Z81" i="1"/>
  <c r="Z60" i="1" s="1"/>
  <c r="Z147" i="1" l="1"/>
  <c r="Z149" i="1" s="1"/>
  <c r="Z71" i="1"/>
  <c r="Z56" i="1" s="1"/>
  <c r="Z97" i="1"/>
  <c r="Z96" i="1" s="1"/>
  <c r="Z434" i="1" s="1"/>
  <c r="Z437" i="1" s="1"/>
  <c r="X249" i="1"/>
  <c r="Z76" i="1"/>
  <c r="Z75" i="1" s="1"/>
  <c r="Z248" i="1"/>
  <c r="Z247" i="1" s="1"/>
  <c r="Z166" i="1"/>
  <c r="Z165" i="1" s="1"/>
  <c r="Z249" i="1" s="1"/>
  <c r="AB76" i="1"/>
  <c r="AB75" i="1" s="1"/>
  <c r="AB248" i="1"/>
  <c r="AB247" i="1" s="1"/>
  <c r="AB166" i="1"/>
  <c r="AB165" i="1" s="1"/>
  <c r="V83" i="1"/>
  <c r="V371" i="1"/>
  <c r="V370" i="1" s="1"/>
  <c r="V431" i="1"/>
  <c r="X394" i="1"/>
  <c r="T62" i="1"/>
  <c r="T54" i="1" s="1"/>
  <c r="T53" i="1" s="1"/>
  <c r="T435" i="1" s="1"/>
  <c r="T69" i="1"/>
  <c r="T68" i="1" s="1"/>
  <c r="T432" i="1"/>
  <c r="T429" i="1" s="1"/>
  <c r="T48" i="1"/>
  <c r="T433" i="1"/>
  <c r="T436" i="1" s="1"/>
  <c r="AB71" i="1"/>
  <c r="AB56" i="1" s="1"/>
  <c r="AB97" i="1"/>
  <c r="AB96" i="1" s="1"/>
  <c r="AB147" i="1"/>
  <c r="AB149" i="1" s="1"/>
  <c r="AB156" i="1"/>
  <c r="AB151" i="1" s="1"/>
  <c r="AB150" i="1" s="1"/>
  <c r="AB74" i="1"/>
  <c r="AB59" i="1" s="1"/>
  <c r="AB55" i="1"/>
  <c r="AB251" i="1"/>
  <c r="AB250" i="1" s="1"/>
  <c r="AB369" i="1" s="1"/>
  <c r="AB367" i="1" s="1"/>
  <c r="AB490" i="1" l="1"/>
  <c r="AB249" i="1"/>
  <c r="V432" i="1"/>
  <c r="V429" i="1" s="1"/>
  <c r="V62" i="1"/>
  <c r="V54" i="1" s="1"/>
  <c r="V53" i="1" s="1"/>
  <c r="V69" i="1"/>
  <c r="V68" i="1" s="1"/>
  <c r="X83" i="1"/>
  <c r="X371" i="1"/>
  <c r="X370" i="1" s="1"/>
  <c r="Z394" i="1"/>
  <c r="X431" i="1"/>
  <c r="V433" i="1"/>
  <c r="V436" i="1" s="1"/>
  <c r="V48" i="1"/>
  <c r="AB434" i="1"/>
  <c r="AB437" i="1" s="1"/>
  <c r="Z83" i="1" l="1"/>
  <c r="Z371" i="1"/>
  <c r="Z370" i="1" s="1"/>
  <c r="Z431" i="1"/>
  <c r="AB394" i="1"/>
  <c r="X62" i="1"/>
  <c r="X54" i="1" s="1"/>
  <c r="X53" i="1" s="1"/>
  <c r="X69" i="1"/>
  <c r="X68" i="1" s="1"/>
  <c r="V435" i="1"/>
  <c r="V3" i="1"/>
  <c r="X48" i="1"/>
  <c r="X433" i="1"/>
  <c r="X436" i="1" s="1"/>
  <c r="X432" i="1"/>
  <c r="X429" i="1" s="1"/>
  <c r="Z432" i="1" l="1"/>
  <c r="Z429" i="1" s="1"/>
  <c r="AB492" i="1"/>
  <c r="AB431" i="1"/>
  <c r="AB371" i="1"/>
  <c r="AB370" i="1" s="1"/>
  <c r="AB83" i="1"/>
  <c r="AB491" i="1"/>
  <c r="Z433" i="1"/>
  <c r="Z436" i="1" s="1"/>
  <c r="Z48" i="1"/>
  <c r="X435" i="1"/>
  <c r="X489" i="1"/>
  <c r="Z62" i="1"/>
  <c r="Z54" i="1" s="1"/>
  <c r="Z53" i="1" s="1"/>
  <c r="Z69" i="1"/>
  <c r="Z68" i="1" s="1"/>
  <c r="Z435" i="1" l="1"/>
  <c r="Z489" i="1"/>
  <c r="AB62" i="1"/>
  <c r="AB54" i="1" s="1"/>
  <c r="AB53" i="1" s="1"/>
  <c r="AB69" i="1"/>
  <c r="AB68" i="1" s="1"/>
  <c r="AB432" i="1"/>
  <c r="AB429" i="1" s="1"/>
  <c r="AB433" i="1"/>
  <c r="AB436" i="1" s="1"/>
  <c r="AB48" i="1"/>
  <c r="AB435" i="1" l="1"/>
  <c r="AB489" i="1"/>
</calcChain>
</file>

<file path=xl/sharedStrings.xml><?xml version="1.0" encoding="utf-8"?>
<sst xmlns="http://schemas.openxmlformats.org/spreadsheetml/2006/main" count="830" uniqueCount="379">
  <si>
    <t>Contul de executie al bugetului asigurarilor pentru somaj</t>
  </si>
  <si>
    <t>lei</t>
  </si>
  <si>
    <t>Cap.</t>
  </si>
  <si>
    <t>Sub</t>
  </si>
  <si>
    <t>Prgf.</t>
  </si>
  <si>
    <t>Gr</t>
  </si>
  <si>
    <t>Art.</t>
  </si>
  <si>
    <t>Alin.</t>
  </si>
  <si>
    <t>Denumire indicator</t>
  </si>
  <si>
    <t>Luna</t>
  </si>
  <si>
    <t>Cumulat</t>
  </si>
  <si>
    <t>Buget Trim.I</t>
  </si>
  <si>
    <t>cap</t>
  </si>
  <si>
    <t>titlu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</si>
  <si>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</si>
  <si>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</si>
  <si>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</si>
  <si>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</si>
  <si>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</si>
  <si>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</si>
  <si>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</si>
  <si>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</si>
  <si>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</si>
  <si>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OOO1</t>
  </si>
  <si>
    <t>O4</t>
  </si>
  <si>
    <t>TOTAL VENITURI</t>
  </si>
  <si>
    <t>OOO2</t>
  </si>
  <si>
    <t>1.VENITURI CURENTE</t>
  </si>
  <si>
    <t>Taxe pe utilizarea bunurilor, autorizarea utilizarii bunurilor sau pe desfasurarea de activitati</t>
  </si>
  <si>
    <t>03</t>
  </si>
  <si>
    <t>Taxe si tarife pentru eliberarea de licente si autorizatii de functionare</t>
  </si>
  <si>
    <t>2OOO</t>
  </si>
  <si>
    <t>B.CONTRIBUTII DE ASIGURARI</t>
  </si>
  <si>
    <t>2OO4</t>
  </si>
  <si>
    <t>CONTRIBUTIILE ANGAJATORILOR</t>
  </si>
  <si>
    <t>O2</t>
  </si>
  <si>
    <t>Contr.de asig.pt.somaj dat.de ang.</t>
  </si>
  <si>
    <t>O1</t>
  </si>
  <si>
    <t>Contr.ale ang.si ale pers.jrd. asim. ang.</t>
  </si>
  <si>
    <t>O6</t>
  </si>
  <si>
    <t>Contr.ang. la fd-ul de garantare pt.plata creantelor sal.</t>
  </si>
  <si>
    <t>21O4</t>
  </si>
  <si>
    <t>CONTRIBUTIILE ASIGURATILOR</t>
  </si>
  <si>
    <t xml:space="preserve">Contr.de asig.pt.somaj dat.de asig. </t>
  </si>
  <si>
    <t>Contr.indiv.</t>
  </si>
  <si>
    <t>Contr.dat.de pers.cu contr.de asig.pt.somaj</t>
  </si>
  <si>
    <t>Contr.dat.de pers. care realiz. venituri de nat.profesionala(OUG 58/2010)</t>
  </si>
  <si>
    <t>Contr.dat.de pers. care realiz. venituri de nat.profesionala(OUG 82/2010)</t>
  </si>
  <si>
    <t>29OO</t>
  </si>
  <si>
    <t>C.VENITURI NEFISCALE</t>
  </si>
  <si>
    <t>3OOO</t>
  </si>
  <si>
    <t>C1.VENITURI DIN PROPRIETATI</t>
  </si>
  <si>
    <t>31O4</t>
  </si>
  <si>
    <t>VENITURI DIN DOBANZI</t>
  </si>
  <si>
    <t>O3</t>
  </si>
  <si>
    <t>Alte venituri din dobanzi</t>
  </si>
  <si>
    <t>Venituri din dobanzi la fd.de garant.pt.pl.creantelor sal.</t>
  </si>
  <si>
    <t>36OO</t>
  </si>
  <si>
    <t>C2.VANZARI  DE BUNURI  SI SERVICII</t>
  </si>
  <si>
    <t>36O4</t>
  </si>
  <si>
    <t>DIVERSE VENITURI</t>
  </si>
  <si>
    <t>Alte venituri la fd.de garant.pt.pl.creantelor sal.</t>
  </si>
  <si>
    <t xml:space="preserve"> </t>
  </si>
  <si>
    <t>Venituri din compensarea creantelor din despagubiri</t>
  </si>
  <si>
    <t>Sume provenite din finantarea anilor precedenti</t>
  </si>
  <si>
    <t>5O</t>
  </si>
  <si>
    <t>Alte venituri</t>
  </si>
  <si>
    <t>4OO4</t>
  </si>
  <si>
    <t>INCASARI DIN RAMBURSAREA IMPRUMUTURILOR ACORDATE</t>
  </si>
  <si>
    <t>Inc.din ramb.impr.ac.pt.inf.si dezv.de intr.mici si mijl.</t>
  </si>
  <si>
    <t>IV SUBVENTII</t>
  </si>
  <si>
    <t>SUBVENTII DE LA ALTE NIVELE ALE</t>
  </si>
  <si>
    <t>SUBVENTII DE LA BUGETUL DE STAT</t>
  </si>
  <si>
    <t>B. Curente</t>
  </si>
  <si>
    <t>Sume primite de bugetul asigurarilor pentru somaj</t>
  </si>
  <si>
    <t>Sume primite de la UE in contul platilor efectuate</t>
  </si>
  <si>
    <t>01</t>
  </si>
  <si>
    <t>Fondul European de Dezvoltare Regionala</t>
  </si>
  <si>
    <t>02</t>
  </si>
  <si>
    <t>Fondul Social European</t>
  </si>
  <si>
    <t>49O4</t>
  </si>
  <si>
    <t>Venituri sistem asigurari pt.somaj</t>
  </si>
  <si>
    <t>Venituri fd.garant.pt.pl.creantelor sal.</t>
  </si>
  <si>
    <t>08</t>
  </si>
  <si>
    <t>FONDURI EXTERNE NERAMBURSABILE</t>
  </si>
  <si>
    <t>Sume primite de la UE in contul platilor efectuate aferente cadrului financiar 2014-2020</t>
  </si>
  <si>
    <t>Alte programe comunitare finantate in perioada 2014-2020 (APC)</t>
  </si>
  <si>
    <t>5OOO</t>
  </si>
  <si>
    <t>TOTAL CHELTUIELI</t>
  </si>
  <si>
    <t xml:space="preserve">      CHELTUIELI CURENTE</t>
  </si>
  <si>
    <t>10</t>
  </si>
  <si>
    <t xml:space="preserve">                CHELTUIELI DE PERSONAL</t>
  </si>
  <si>
    <t>20</t>
  </si>
  <si>
    <t xml:space="preserve">                BUNURI SI SERVICII</t>
  </si>
  <si>
    <t>30</t>
  </si>
  <si>
    <t xml:space="preserve">                DOBANZI</t>
  </si>
  <si>
    <t>40</t>
  </si>
  <si>
    <t xml:space="preserve">               SUBVENTII</t>
  </si>
  <si>
    <t>51</t>
  </si>
  <si>
    <t xml:space="preserve">               TRANSFERURI INTRE UNITATI ALE ADMINISTRATIEI PUBLICE</t>
  </si>
  <si>
    <t>55</t>
  </si>
  <si>
    <t xml:space="preserve">                ALTE TRANSFERURI</t>
  </si>
  <si>
    <t>56</t>
  </si>
  <si>
    <t xml:space="preserve">Proiecte cu finantare din fonduri externe neramb ( FEN ) postaderare </t>
  </si>
  <si>
    <t>57</t>
  </si>
  <si>
    <t xml:space="preserve">                ASISTENTA SOCIALA</t>
  </si>
  <si>
    <t>58</t>
  </si>
  <si>
    <t>Proiecte cu finantare din fonduri externe neramb postaderare aferente perioadei 2014-2020</t>
  </si>
  <si>
    <t>59</t>
  </si>
  <si>
    <t xml:space="preserve">                ALTE CHELTUIELI</t>
  </si>
  <si>
    <t>70</t>
  </si>
  <si>
    <t xml:space="preserve">       CHELTUIELI DE CAPITAL</t>
  </si>
  <si>
    <t>71</t>
  </si>
  <si>
    <t xml:space="preserve">                ACTIVE NEFINANCIARE</t>
  </si>
  <si>
    <t>Pl efect in anii prec si recup in anul curent</t>
  </si>
  <si>
    <t>TOTAL CHELTUIELI SOMAJ</t>
  </si>
  <si>
    <t>1O</t>
  </si>
  <si>
    <t>2O</t>
  </si>
  <si>
    <t>3O</t>
  </si>
  <si>
    <t>4O</t>
  </si>
  <si>
    <t xml:space="preserve">                      Transferuri curente</t>
  </si>
  <si>
    <t xml:space="preserve">                            Transferuri catre institutii publice</t>
  </si>
  <si>
    <t xml:space="preserve">                            Transferuri din bugetul asigurarilor pentru somaj catre bugetul asigurarilor sociale de stat</t>
  </si>
  <si>
    <t xml:space="preserve">                               Transferuri din bugetul asigurarilor pentru somaj catre bugetele locale pentru finantarea programelor pentru ocuparea temporara a fortei de munca</t>
  </si>
  <si>
    <t xml:space="preserve">                            Transferuri din bugetul asigurarilor pentru somaj catre bugetul fondului national unic de asigurari sociale de sanatate</t>
  </si>
  <si>
    <t xml:space="preserve">                            Transferuri din bugetul asigurarilor pentru somaj catre bugetul asigurarilor sociale de stat reprezentand asigurare pentru accidente de munca si boli profesionale pentru someri pe durata practicii</t>
  </si>
  <si>
    <t xml:space="preserve">                       Asigurari sociale</t>
  </si>
  <si>
    <t xml:space="preserve">                       Ajutoare sociale </t>
  </si>
  <si>
    <t xml:space="preserve">                              Ajutoare sociale in numerar</t>
  </si>
  <si>
    <t xml:space="preserve">                              Ajutoare sociale in natura</t>
  </si>
  <si>
    <t>7O</t>
  </si>
  <si>
    <t xml:space="preserve">       OPERATIUNI FINANCIARE</t>
  </si>
  <si>
    <t>8O</t>
  </si>
  <si>
    <t xml:space="preserve">                IMPRUMUTURI</t>
  </si>
  <si>
    <t xml:space="preserve">               RAMBURSARI DE CREDITE</t>
  </si>
  <si>
    <t>64O4</t>
  </si>
  <si>
    <t>CHELTUIELILE FONDULUI DE GARANTARE PENTRU PLATA CREANTELOR SALARIALE</t>
  </si>
  <si>
    <t xml:space="preserve">                        Cheltuieli salariale in bani</t>
  </si>
  <si>
    <t xml:space="preserve">                              Salarii de baza</t>
  </si>
  <si>
    <t xml:space="preserve">                              Salarii de merit</t>
  </si>
  <si>
    <t xml:space="preserve">                              Indemnizatii de conducere</t>
  </si>
  <si>
    <t xml:space="preserve">                              Spor de vechime</t>
  </si>
  <si>
    <t xml:space="preserve">                              Sporuri pentru conditii de munca </t>
  </si>
  <si>
    <t xml:space="preserve">                              Alte sporuri</t>
  </si>
  <si>
    <t xml:space="preserve">                              Ore suplimentare</t>
  </si>
  <si>
    <t>O8</t>
  </si>
  <si>
    <t xml:space="preserve">                              Fond de premii</t>
  </si>
  <si>
    <t>O9</t>
  </si>
  <si>
    <t xml:space="preserve">                              Prima de vacanta</t>
  </si>
  <si>
    <t xml:space="preserve">                              Fond pentru posturi ocupate prin cumul</t>
  </si>
  <si>
    <t xml:space="preserve">                              Fond aferent platii cu ora   </t>
  </si>
  <si>
    <t xml:space="preserve">                              Indemnizatii platite unor persoane din afara unitatii</t>
  </si>
  <si>
    <t xml:space="preserve">                              Indemnizatii de delegare</t>
  </si>
  <si>
    <t xml:space="preserve">                              Indemnizatii de detasare</t>
  </si>
  <si>
    <t xml:space="preserve">                              Alocatiipentru transportul la si dela locul de munca</t>
  </si>
  <si>
    <t xml:space="preserve">                              Alocatii pentru locuinte</t>
  </si>
  <si>
    <t xml:space="preserve">                              Alte drepturi salariale in bani</t>
  </si>
  <si>
    <t xml:space="preserve">                       Contributii</t>
  </si>
  <si>
    <t xml:space="preserve">                               Contributii de asigurari sociale de stat</t>
  </si>
  <si>
    <t xml:space="preserve">                               Contributii de sigurari de somaj</t>
  </si>
  <si>
    <t xml:space="preserve">                               Contributii de sigurari de sanatate</t>
  </si>
  <si>
    <t xml:space="preserve">                               Contributii de asigurari pentru accidente de munca si boli profesionale</t>
  </si>
  <si>
    <t xml:space="preserve">                               Contributii pentru concedii si indemnizatii</t>
  </si>
  <si>
    <t>O7</t>
  </si>
  <si>
    <t xml:space="preserve">                              Contributii la Fondul de garantare a creantelor salariale</t>
  </si>
  <si>
    <t xml:space="preserve">                       Bunuri si servicii</t>
  </si>
  <si>
    <t xml:space="preserve">                               Furnituri de birou</t>
  </si>
  <si>
    <t xml:space="preserve">                               Materiale pentru curatenie</t>
  </si>
  <si>
    <t xml:space="preserve">                               Incalzit, iluminat si forta motrica</t>
  </si>
  <si>
    <t xml:space="preserve">                               Apa, canal si salubritate</t>
  </si>
  <si>
    <t xml:space="preserve">                               Materiale si prestari servicii cu caracter functional</t>
  </si>
  <si>
    <t xml:space="preserve">                               Alte bunuri si servicii pentru intretinere si functionare</t>
  </si>
  <si>
    <t>O5</t>
  </si>
  <si>
    <t xml:space="preserve">                       Bunuri de natura obiectelor de inventar</t>
  </si>
  <si>
    <t xml:space="preserve">                               Uniforme si echipament</t>
  </si>
  <si>
    <t xml:space="preserve">                               Lenjerie si accesorii de pat</t>
  </si>
  <si>
    <t xml:space="preserve">                               Alte obiecte de inventar</t>
  </si>
  <si>
    <t xml:space="preserve">                        Pregatire profesionala</t>
  </si>
  <si>
    <t xml:space="preserve">                        Alte cheltuieli</t>
  </si>
  <si>
    <t xml:space="preserve">                               Protocol si reprezentare</t>
  </si>
  <si>
    <t xml:space="preserve">                               Chirii</t>
  </si>
  <si>
    <t xml:space="preserve">                               Prestari de servicii pentru transmiterea drepturilor</t>
  </si>
  <si>
    <t xml:space="preserve">                               Alte cheltuieli cu bunuri si servicii</t>
  </si>
  <si>
    <t xml:space="preserve">               ALTE CHELTUIELI</t>
  </si>
  <si>
    <t xml:space="preserve">          Sume aferente platii creantelor salariale</t>
  </si>
  <si>
    <t>din total capitol:</t>
  </si>
  <si>
    <t>Plati efectuate in anii precedenti si recuperate in anul curent</t>
  </si>
  <si>
    <t xml:space="preserve">         Asigurari pentru plata creantelor salariale</t>
  </si>
  <si>
    <t xml:space="preserve">          Cheltuieli de gestionare ale Fondului de garantare a creantelor salariale</t>
  </si>
  <si>
    <t xml:space="preserve">                 Cheltuieli cu transmiterea si plata drepturilor</t>
  </si>
  <si>
    <t xml:space="preserve">                  Alte cheltuieli de administrare Fond</t>
  </si>
  <si>
    <t>65OO</t>
  </si>
  <si>
    <t>PARTEA III CHELTUIELI SOCIAL CULTURALE</t>
  </si>
  <si>
    <t>CHELTUIELI CURENTE</t>
  </si>
  <si>
    <t>TITLULI CHELTUIELI DE PERSONAL</t>
  </si>
  <si>
    <t>TITLUL II BUNURI SI SERVICII</t>
  </si>
  <si>
    <t>TITLUL III DOBANZI</t>
  </si>
  <si>
    <t>TITLUL IV SUBVENTII</t>
  </si>
  <si>
    <t>TITLUL VI TRANSFERURI INTRE UNITATI ALE ADMINISTRATIEI PUBLICE</t>
  </si>
  <si>
    <t xml:space="preserve">                  PROIECTE CU FINANTARE DIN FONDURI EXTERNE NERAMBURSABILE (FEN) POSTADERARE</t>
  </si>
  <si>
    <t>TITLUL VIII ASISTENTA SOCIALE</t>
  </si>
  <si>
    <t>ALTE CHELTUIELI</t>
  </si>
  <si>
    <t>CHELTUIELI DE CAPITAL</t>
  </si>
  <si>
    <t>TITLUL X ACTIVE NEFINANCIARE</t>
  </si>
  <si>
    <t>OPERATIUNI FINANCIARE</t>
  </si>
  <si>
    <t>TITLUL XIV RAMBURSARI DE CREDITE</t>
  </si>
  <si>
    <t>PLATI EFECTUATE IN ANII PRECEDENTI SI RECUPERATE IN ANUL CURENT</t>
  </si>
  <si>
    <t>65O4</t>
  </si>
  <si>
    <t>INVATAMANT</t>
  </si>
  <si>
    <t xml:space="preserve">                               Carburanti si lubrifianti</t>
  </si>
  <si>
    <t xml:space="preserve">                               Piese de schimb</t>
  </si>
  <si>
    <t xml:space="preserve">                               Transport</t>
  </si>
  <si>
    <t xml:space="preserve">                               Posta, telecomunicatii, radio, tv, internet</t>
  </si>
  <si>
    <t xml:space="preserve">                       Reparatii curente</t>
  </si>
  <si>
    <t xml:space="preserve">                       Deplasari, detasari, transferari</t>
  </si>
  <si>
    <t xml:space="preserve">                              Deplasari interne, detasari, transferari</t>
  </si>
  <si>
    <t xml:space="preserve">                              Deplasari in strainatate</t>
  </si>
  <si>
    <t xml:space="preserve">                       Carti, publicatii si materiale documentare</t>
  </si>
  <si>
    <t xml:space="preserve">                        Protectia muncii</t>
  </si>
  <si>
    <t xml:space="preserve">                        Comisioane si alte costuri aferente imprumuturilor</t>
  </si>
  <si>
    <t xml:space="preserve">                              Comisioane si alte costuri aferente imprumuturilor externe</t>
  </si>
  <si>
    <t xml:space="preserve">                  SUBVENTII</t>
  </si>
  <si>
    <t xml:space="preserve">                       Plati catre angajatori pentru formarea profesionala a angajatilor</t>
  </si>
  <si>
    <t>Programe din Fondul Social European (FSE)</t>
  </si>
  <si>
    <t xml:space="preserve">                  ASISTENTA SOCIALA</t>
  </si>
  <si>
    <t xml:space="preserve">                  PROIECTE CU FINANTARE DIN FONDURI EXTERNE NERAMBURSABILE  POSTADERARE AFERENTE PERIOADEI 2014-2020</t>
  </si>
  <si>
    <t xml:space="preserve">     CHELTUIELI DE CAPITAL</t>
  </si>
  <si>
    <t xml:space="preserve">          ACTIVE NEFINANCIARE </t>
  </si>
  <si>
    <t xml:space="preserve">                        Active fixe </t>
  </si>
  <si>
    <t xml:space="preserve">                                Constructii</t>
  </si>
  <si>
    <t xml:space="preserve">                                Masini, echipamente si mijloace de transport</t>
  </si>
  <si>
    <t xml:space="preserve">                                Mobilier, aparatura birotica si alte active corporale</t>
  </si>
  <si>
    <t xml:space="preserve">                                Alte active fixe </t>
  </si>
  <si>
    <t xml:space="preserve">                        Reparatii capitale aferente activelor fixe</t>
  </si>
  <si>
    <t xml:space="preserve">din total capitol: </t>
  </si>
  <si>
    <t xml:space="preserve">                        Invatamant nedefinibil prin nivel</t>
  </si>
  <si>
    <t xml:space="preserve">                                Centre de specializare, perfectionare, calificare si recalificare</t>
  </si>
  <si>
    <t xml:space="preserve">                        Alte cheltuieli in domeniul invatamantului</t>
  </si>
  <si>
    <t>68O4</t>
  </si>
  <si>
    <t xml:space="preserve">ASIGURARI SI ASISTENTA SOCIALA </t>
  </si>
  <si>
    <t xml:space="preserve">                      Cheltuieli salariale in natura</t>
  </si>
  <si>
    <t xml:space="preserve">                              Tichete de masa</t>
  </si>
  <si>
    <t xml:space="preserve">                               Norme de hrana</t>
  </si>
  <si>
    <t xml:space="preserve">                               Uniforme si echipament obligatoriu</t>
  </si>
  <si>
    <t xml:space="preserve">                               Locuinta de serviciu folosita  de salalariat si familia sa</t>
  </si>
  <si>
    <t xml:space="preserve">                               Transport la si de la locul de munca</t>
  </si>
  <si>
    <t xml:space="preserve">                                Alte dreptuir salariale in natura</t>
  </si>
  <si>
    <t xml:space="preserve">                               Incalzit, luminat si forta motrica</t>
  </si>
  <si>
    <t xml:space="preserve">                        Consultanta si expertiza</t>
  </si>
  <si>
    <t xml:space="preserve">                        Studii si cercetari </t>
  </si>
  <si>
    <t xml:space="preserve">                      Cheltuieli judiciare si extrajudiciare derivate din actiuni in reprezentarea intereselor statului, potrivit dispozitiilor legale</t>
  </si>
  <si>
    <t xml:space="preserve">                              Prime de asigurare non-viata</t>
  </si>
  <si>
    <t xml:space="preserve">                                Executarea silita a creantelor bugetare</t>
  </si>
  <si>
    <t xml:space="preserve">                      Dobanzi</t>
  </si>
  <si>
    <t xml:space="preserve">                             Dobanza datorata trezoreriei statului</t>
  </si>
  <si>
    <t xml:space="preserve">                TRANSFERURI INTRE UNITATI ALE ADMINISTRATIEI PUBLICE</t>
  </si>
  <si>
    <t xml:space="preserve">  Indemnizatii de somaj total, din care :</t>
  </si>
  <si>
    <t xml:space="preserve">    - aj.somaj Lg.76/2002</t>
  </si>
  <si>
    <t xml:space="preserve"> - aj somaj pers care au lucrat in state UE</t>
  </si>
  <si>
    <t xml:space="preserve">    - altele-drepturi restante</t>
  </si>
  <si>
    <t xml:space="preserve">    - venit de completare OUG 36/2013</t>
  </si>
  <si>
    <t xml:space="preserve">    - venit de completare conf. Lg.138/2004</t>
  </si>
  <si>
    <t xml:space="preserve">    - venit de completare OUG 22/2004</t>
  </si>
  <si>
    <t xml:space="preserve">    - venit de completare OUG 116/2006</t>
  </si>
  <si>
    <t xml:space="preserve">   - OG 9 / 2010</t>
  </si>
  <si>
    <t xml:space="preserve">  - OG 54/2011</t>
  </si>
  <si>
    <t xml:space="preserve">  Indemniz.somaj abs.</t>
  </si>
  <si>
    <t xml:space="preserve">  Pl.comp.total, din care:</t>
  </si>
  <si>
    <t xml:space="preserve">    - OG 98/99, incl.comis1%</t>
  </si>
  <si>
    <t xml:space="preserve">    - OG 7/98</t>
  </si>
  <si>
    <t xml:space="preserve">    - OG 22/2004</t>
  </si>
  <si>
    <t xml:space="preserve">    - altele</t>
  </si>
  <si>
    <t>Despagubiri civile</t>
  </si>
  <si>
    <t xml:space="preserve">    CHELTUIELI DE CAPITAL</t>
  </si>
  <si>
    <t xml:space="preserve">      OPERATIUNI FINANCIARE</t>
  </si>
  <si>
    <t xml:space="preserve">            RAMBURSARI DE CREDITE</t>
  </si>
  <si>
    <t xml:space="preserve">                        Rambursari de credite externe</t>
  </si>
  <si>
    <t xml:space="preserve">                             Rambursari de credite externe contractate de ordonatori de credite</t>
  </si>
  <si>
    <t xml:space="preserve">          Asigurari pentru somaj</t>
  </si>
  <si>
    <t xml:space="preserve">          Prevenirea excluderii sociale</t>
  </si>
  <si>
    <t xml:space="preserve">                  Alte cheltuieli in domeniul prevenirii excluderii sociale</t>
  </si>
  <si>
    <t xml:space="preserve">          Alte cheltuieli in domeniul asigurarilor si asistentei sociale</t>
  </si>
  <si>
    <t xml:space="preserve">                  Cheltuieli cu transmiterea si plata drepturilor</t>
  </si>
  <si>
    <t xml:space="preserve">                   Alte cheltuieli de administrare fond</t>
  </si>
  <si>
    <t>8OO4</t>
  </si>
  <si>
    <t>ACTIUNI GENERALE ECONOMICE, COMERCIALE SI DE MUNCA</t>
  </si>
  <si>
    <t xml:space="preserve">                SUBVENTII</t>
  </si>
  <si>
    <t xml:space="preserve">                        Fonduri nerambursabile pentru crearea de noi locuri de munca</t>
  </si>
  <si>
    <t xml:space="preserve">                       Plati pentru stimularea crearii de locuri de munca </t>
  </si>
  <si>
    <t xml:space="preserve">                       Transferuri curente</t>
  </si>
  <si>
    <t xml:space="preserve">                 ALTE TRANSFERURI</t>
  </si>
  <si>
    <t xml:space="preserve">                  A. Transferuri interne</t>
  </si>
  <si>
    <t xml:space="preserve">                              Programe PHARE si alte programe cu finantare nerambursabila</t>
  </si>
  <si>
    <t xml:space="preserve">                              Cofinantarea asistentei financiare nerambursabile post aderare de la Comunitatea Europeana</t>
  </si>
  <si>
    <t xml:space="preserve">                   B. Transferuri curente in strainatate (catre organizatii internationale)</t>
  </si>
  <si>
    <t xml:space="preserve">                               Contributii si cotizatii la organisme internationale</t>
  </si>
  <si>
    <t>Programe din Fondul European de Dezvoltare Regionala (FEDR)</t>
  </si>
  <si>
    <t>Programe Instrumentul European de Vecinatate si Parteneriat(ENPI)</t>
  </si>
  <si>
    <t>15</t>
  </si>
  <si>
    <t>Alte programe comunitare finantate in perioada 2007-2013(Leonardo)</t>
  </si>
  <si>
    <t>24</t>
  </si>
  <si>
    <t>Cofin asist fin neramb postader de la CE</t>
  </si>
  <si>
    <t>26</t>
  </si>
  <si>
    <t>Fondul European de Ajustare la Globalizare (FEAG)</t>
  </si>
  <si>
    <t xml:space="preserve">                 ASISTENTA SOCIALA</t>
  </si>
  <si>
    <t xml:space="preserve">                       Ajutoare sociale</t>
  </si>
  <si>
    <t xml:space="preserve">                                 Ajutoare sociale in numerar</t>
  </si>
  <si>
    <t xml:space="preserve">  Plati pt.stimularea mobilitatii fortei de munca :</t>
  </si>
  <si>
    <t xml:space="preserve">    - prima de incadrare (art.74)</t>
  </si>
  <si>
    <t xml:space="preserve">    - prima de instalare ( art 75) din care:</t>
  </si>
  <si>
    <t xml:space="preserve">           - art 75(2) a</t>
  </si>
  <si>
    <t xml:space="preserve">           - art 75(2) b</t>
  </si>
  <si>
    <t xml:space="preserve">           - art 75(3)</t>
  </si>
  <si>
    <t xml:space="preserve">           - art 75(4) din care:</t>
  </si>
  <si>
    <t xml:space="preserve">                     75( 4) a</t>
  </si>
  <si>
    <t xml:space="preserve">                     75( 4) b</t>
  </si>
  <si>
    <t xml:space="preserve">                     75( 4) c</t>
  </si>
  <si>
    <t xml:space="preserve">  Plati pt.stimularea angajatorilor care angaj.absolventi total ( art 80), din care:</t>
  </si>
  <si>
    <t xml:space="preserve">    - absolventi  incadrati conform OG 60/2016</t>
  </si>
  <si>
    <t xml:space="preserve">  Plati pt.stimularea angajatorilor care angaj.someri apartinand unor categorii defavorizate total ( art.85) din care:</t>
  </si>
  <si>
    <t xml:space="preserve">    - categorii defavorizate conform OG 60/2016</t>
  </si>
  <si>
    <t>Plati pentru stimularea absolventilor</t>
  </si>
  <si>
    <t xml:space="preserve">     - prima de incadrare art.73^1 alin.1</t>
  </si>
  <si>
    <t xml:space="preserve">     - prima de stimulare art.73^1 alin.2</t>
  </si>
  <si>
    <t>Legea 72/2007</t>
  </si>
  <si>
    <t>Plati pt pregatirea profes absolv (art.84) si ajutor financiar (art. 84^1)</t>
  </si>
  <si>
    <t>Prima de activare ( art. 73^2)</t>
  </si>
  <si>
    <t>Prima de relocare  ( art.76 (2) OUG 6/2017 )</t>
  </si>
  <si>
    <t>Legea 335/2013 (stagiari)</t>
  </si>
  <si>
    <t xml:space="preserve">                 OPERATIUNI FINANCIARE</t>
  </si>
  <si>
    <t xml:space="preserve">                       IMPRUMUTURI</t>
  </si>
  <si>
    <t xml:space="preserve">                            Imprumuturi din bugetul asigurarilor pentru somaj  </t>
  </si>
  <si>
    <t xml:space="preserve">                            Imprumuturi acordate de agentiile guvernamentale si administrate prin agentii de credit</t>
  </si>
  <si>
    <t xml:space="preserve">              Actiuni generale de munca</t>
  </si>
  <si>
    <t xml:space="preserve">                  Masuri active pentru combaterea somajului</t>
  </si>
  <si>
    <t xml:space="preserve">                  Stimularea crearii de locuri de munca</t>
  </si>
  <si>
    <t xml:space="preserve">                  Alte actiuni generale de munca</t>
  </si>
  <si>
    <t>Cheltuieli sistem asigurari pt.somaj</t>
  </si>
  <si>
    <t xml:space="preserve">Cheltuieli fond de garantare </t>
  </si>
  <si>
    <t>99O4</t>
  </si>
  <si>
    <t>EXCEDENT / DEFICIT</t>
  </si>
  <si>
    <t>Excedent-deficit - asigurari pentru somaj</t>
  </si>
  <si>
    <t>Excedent-deficit - fond  garantare</t>
  </si>
  <si>
    <t>CHELTUIELI DE PERSONAL</t>
  </si>
  <si>
    <t>BUNURI SI SERVICII</t>
  </si>
  <si>
    <t>13</t>
  </si>
  <si>
    <t xml:space="preserve">PROIECTE CU FINANTARE DIN FONDURI EXTERNE NERAMBURSABILE (FEN) POSTADERARE </t>
  </si>
  <si>
    <t xml:space="preserve">                   Finantare nationala</t>
  </si>
  <si>
    <t xml:space="preserve">                   Finantare UE</t>
  </si>
  <si>
    <t xml:space="preserve">                   Cheltuieli neeligibile</t>
  </si>
  <si>
    <t>PROIECTE CU FINANTARE DIN FONDURI EXTERNE NERAMBURSABILE  POSTADERARE  AFERENTE PERIOADEI 2014-2020</t>
  </si>
  <si>
    <t>art.80</t>
  </si>
  <si>
    <t>art.85</t>
  </si>
  <si>
    <t>Lg.116</t>
  </si>
  <si>
    <t>lg.72</t>
  </si>
  <si>
    <t>lg.279</t>
  </si>
  <si>
    <t>lg.335</t>
  </si>
  <si>
    <t>total</t>
  </si>
  <si>
    <t xml:space="preserve">        EXCEDENT / DEFICIT</t>
  </si>
  <si>
    <t>CHELTUIELI TOTALE  A.N.O.F.M. ,  din care:</t>
  </si>
  <si>
    <t>CHELTUIELI  CURENTE</t>
  </si>
  <si>
    <t xml:space="preserve">      CHELTUIELI   DE  PERSONAL (cap.65.04+cap.68.04)</t>
  </si>
  <si>
    <t xml:space="preserve">      BUNURI SI  SERVICII (cap.65.04 art.20.01.30, 20.02, 22.30 +cap.68.04-ch. transmitere)</t>
  </si>
  <si>
    <t>CHELTUIELI   DE  CAPITAL (cap.65.04+cap.68.04)</t>
  </si>
  <si>
    <t>Pondere  chelt. ANOFM  in cheltuieli totale  buget somaj (%)</t>
  </si>
  <si>
    <t>PROGRAME:</t>
  </si>
  <si>
    <t>1. Imbunatatirea sistemului de protectie sociala, cu accent pe atitudinea proactiva pe piata muncii</t>
  </si>
  <si>
    <t>2. Finantarea serviciului de formare profesionala</t>
  </si>
  <si>
    <t>3. Cheltuieli de capital</t>
  </si>
  <si>
    <t>4. Alte cheltuieli</t>
  </si>
  <si>
    <t>JUDETUL  BUZAU</t>
  </si>
  <si>
    <t xml:space="preserve">  Plati pt.stimularea somerilor care se angajeaza inainte de expirarea perioadei de somaj(art.72)</t>
  </si>
  <si>
    <t>anterior</t>
  </si>
  <si>
    <t xml:space="preserve">DIRECTOR EXECUTIV                      DIRECTOR EXECUTIV ADJUNCT                         </t>
  </si>
  <si>
    <t xml:space="preserve">      Ionel TOCIU</t>
  </si>
  <si>
    <t xml:space="preserve">                        SEF SERVICIU ADMINISTRARE BUGET</t>
  </si>
  <si>
    <t xml:space="preserve">                                                         Valeriu DIMCIU</t>
  </si>
  <si>
    <t xml:space="preserve">                                              Artemiza Ligia ANTON</t>
  </si>
  <si>
    <t>la data de 30.09.2017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</si>
</sst>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Arial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81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>
      <alignment vertical="top"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Alignment="1">
      <alignment vertical="top"/>
    </xf>
    <xf numFmtId="0" fontId="4" fillId="0" borderId="0" xfId="0" applyNumberFormat="1" applyFont="1" applyAlignment="1"/>
    <xf numFmtId="3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3" fontId="5" fillId="0" borderId="0" xfId="0" applyNumberFormat="1" applyFont="1" applyFill="1" applyBorder="1" applyAlignment="1">
      <alignment vertical="top"/>
    </xf>
    <xf numFmtId="0" fontId="6" fillId="0" borderId="0" xfId="0" applyNumberFormat="1" applyFont="1" applyBorder="1" applyAlignment="1">
      <alignment horizontal="center" vertical="top"/>
    </xf>
    <xf numFmtId="3" fontId="5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/>
    </xf>
    <xf numFmtId="3" fontId="4" fillId="0" borderId="0" xfId="0" applyNumberFormat="1" applyFont="1" applyAlignment="1"/>
    <xf numFmtId="4" fontId="7" fillId="0" borderId="0" xfId="0" applyNumberFormat="1" applyFont="1" applyAlignment="1">
      <alignment horizontal="right" vertical="top"/>
    </xf>
    <xf numFmtId="0" fontId="3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/>
    <xf numFmtId="0" fontId="4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vertical="top"/>
    </xf>
    <xf numFmtId="0" fontId="7" fillId="0" borderId="17" xfId="0" applyNumberFormat="1" applyFont="1" applyBorder="1" applyAlignment="1"/>
    <xf numFmtId="0" fontId="7" fillId="0" borderId="18" xfId="0" applyNumberFormat="1" applyFont="1" applyBorder="1" applyAlignment="1"/>
    <xf numFmtId="0" fontId="7" fillId="0" borderId="19" xfId="0" applyNumberFormat="1" applyFont="1" applyBorder="1" applyAlignment="1"/>
    <xf numFmtId="0" fontId="6" fillId="0" borderId="20" xfId="0" applyNumberFormat="1" applyFont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vertical="top"/>
    </xf>
    <xf numFmtId="3" fontId="1" fillId="0" borderId="19" xfId="0" applyNumberFormat="1" applyFont="1" applyFill="1" applyBorder="1" applyAlignment="1">
      <alignment vertical="top"/>
    </xf>
    <xf numFmtId="3" fontId="1" fillId="0" borderId="21" xfId="0" applyNumberFormat="1" applyFont="1" applyFill="1" applyBorder="1" applyAlignment="1">
      <alignment vertical="top"/>
    </xf>
    <xf numFmtId="0" fontId="7" fillId="0" borderId="22" xfId="0" applyNumberFormat="1" applyFont="1" applyBorder="1" applyAlignment="1"/>
    <xf numFmtId="0" fontId="7" fillId="0" borderId="23" xfId="0" applyNumberFormat="1" applyFont="1" applyBorder="1" applyAlignment="1"/>
    <xf numFmtId="0" fontId="7" fillId="0" borderId="24" xfId="0" applyNumberFormat="1" applyFont="1" applyBorder="1" applyAlignment="1"/>
    <xf numFmtId="4" fontId="1" fillId="0" borderId="25" xfId="0" applyNumberFormat="1" applyFont="1" applyBorder="1" applyAlignment="1">
      <alignment vertical="top"/>
    </xf>
    <xf numFmtId="3" fontId="1" fillId="0" borderId="23" xfId="0" applyNumberFormat="1" applyFont="1" applyFill="1" applyBorder="1" applyAlignment="1">
      <alignment horizontal="right" vertical="top"/>
    </xf>
    <xf numFmtId="3" fontId="1" fillId="0" borderId="24" xfId="0" applyNumberFormat="1" applyFont="1" applyFill="1" applyBorder="1" applyAlignment="1">
      <alignment horizontal="right" vertical="top"/>
    </xf>
    <xf numFmtId="3" fontId="1" fillId="0" borderId="21" xfId="0" applyNumberFormat="1" applyFont="1" applyFill="1" applyBorder="1" applyAlignment="1">
      <alignment horizontal="right" vertical="top"/>
    </xf>
    <xf numFmtId="4" fontId="1" fillId="0" borderId="25" xfId="0" applyNumberFormat="1" applyFont="1" applyBorder="1" applyAlignment="1">
      <alignment vertical="top" wrapText="1"/>
    </xf>
    <xf numFmtId="3" fontId="1" fillId="0" borderId="23" xfId="0" applyNumberFormat="1" applyFont="1" applyFill="1" applyBorder="1" applyAlignment="1">
      <alignment vertical="top"/>
    </xf>
    <xf numFmtId="3" fontId="1" fillId="0" borderId="24" xfId="0" applyNumberFormat="1" applyFont="1" applyFill="1" applyBorder="1" applyAlignment="1">
      <alignment vertical="top"/>
    </xf>
    <xf numFmtId="49" fontId="7" fillId="0" borderId="23" xfId="0" applyNumberFormat="1" applyFont="1" applyBorder="1" applyAlignment="1"/>
    <xf numFmtId="4" fontId="4" fillId="0" borderId="25" xfId="0" applyNumberFormat="1" applyFont="1" applyBorder="1" applyAlignment="1">
      <alignment vertical="top" wrapText="1"/>
    </xf>
    <xf numFmtId="3" fontId="4" fillId="0" borderId="23" xfId="0" applyNumberFormat="1" applyFont="1" applyFill="1" applyBorder="1" applyAlignment="1">
      <alignment vertical="top"/>
    </xf>
    <xf numFmtId="3" fontId="4" fillId="0" borderId="23" xfId="0" applyNumberFormat="1" applyFont="1" applyFill="1" applyBorder="1" applyAlignment="1">
      <alignment horizontal="right" vertical="top"/>
    </xf>
    <xf numFmtId="3" fontId="4" fillId="0" borderId="24" xfId="0" applyNumberFormat="1" applyFont="1" applyFill="1" applyBorder="1" applyAlignment="1">
      <alignment vertical="top"/>
    </xf>
    <xf numFmtId="3" fontId="4" fillId="0" borderId="21" xfId="0" applyNumberFormat="1" applyFont="1" applyFill="1" applyBorder="1" applyAlignment="1">
      <alignment horizontal="right" vertical="top"/>
    </xf>
    <xf numFmtId="3" fontId="7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5" fillId="0" borderId="22" xfId="0" applyNumberFormat="1" applyFont="1" applyBorder="1" applyAlignment="1"/>
    <xf numFmtId="0" fontId="5" fillId="0" borderId="23" xfId="0" applyNumberFormat="1" applyFont="1" applyBorder="1" applyAlignment="1"/>
    <xf numFmtId="0" fontId="5" fillId="0" borderId="24" xfId="0" applyNumberFormat="1" applyFont="1" applyBorder="1" applyAlignment="1"/>
    <xf numFmtId="3" fontId="4" fillId="0" borderId="23" xfId="0" applyNumberFormat="1" applyFont="1" applyBorder="1" applyAlignment="1">
      <alignment vertical="top" wrapText="1"/>
    </xf>
    <xf numFmtId="3" fontId="4" fillId="0" borderId="23" xfId="0" applyNumberFormat="1" applyFont="1" applyBorder="1" applyAlignment="1">
      <alignment horizontal="right" vertical="top" wrapText="1"/>
    </xf>
    <xf numFmtId="3" fontId="5" fillId="0" borderId="23" xfId="0" applyNumberFormat="1" applyFont="1" applyFill="1" applyBorder="1" applyAlignment="1">
      <alignment horizontal="right" vertical="top"/>
    </xf>
    <xf numFmtId="3" fontId="4" fillId="0" borderId="23" xfId="0" applyNumberFormat="1" applyFont="1" applyFill="1" applyBorder="1" applyAlignment="1">
      <alignment horizontal="right" vertical="top" wrapText="1"/>
    </xf>
    <xf numFmtId="3" fontId="5" fillId="0" borderId="24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4" fontId="4" fillId="0" borderId="25" xfId="0" applyNumberFormat="1" applyFont="1" applyBorder="1" applyAlignment="1">
      <alignment vertical="top"/>
    </xf>
    <xf numFmtId="3" fontId="4" fillId="0" borderId="23" xfId="0" applyNumberFormat="1" applyFont="1" applyBorder="1" applyAlignment="1">
      <alignment vertical="top"/>
    </xf>
    <xf numFmtId="3" fontId="4" fillId="0" borderId="23" xfId="0" applyNumberFormat="1" applyFont="1" applyBorder="1" applyAlignment="1">
      <alignment horizontal="right" vertical="top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vertical="top" wrapText="1"/>
    </xf>
    <xf numFmtId="0" fontId="4" fillId="0" borderId="25" xfId="0" applyNumberFormat="1" applyFont="1" applyBorder="1" applyAlignment="1">
      <alignment vertical="top" wrapText="1"/>
    </xf>
    <xf numFmtId="3" fontId="5" fillId="0" borderId="23" xfId="0" applyNumberFormat="1" applyFont="1" applyFill="1" applyBorder="1" applyAlignment="1">
      <alignment vertical="top"/>
    </xf>
    <xf numFmtId="3" fontId="5" fillId="0" borderId="24" xfId="0" applyNumberFormat="1" applyFont="1" applyFill="1" applyBorder="1" applyAlignment="1">
      <alignment vertical="top"/>
    </xf>
    <xf numFmtId="3" fontId="5" fillId="0" borderId="21" xfId="0" applyNumberFormat="1" applyFont="1" applyFill="1" applyBorder="1" applyAlignment="1">
      <alignment vertical="top"/>
    </xf>
    <xf numFmtId="3" fontId="7" fillId="0" borderId="23" xfId="0" applyNumberFormat="1" applyFont="1" applyFill="1" applyBorder="1" applyAlignment="1">
      <alignment vertical="top"/>
    </xf>
    <xf numFmtId="3" fontId="7" fillId="0" borderId="24" xfId="0" applyNumberFormat="1" applyFont="1" applyFill="1" applyBorder="1" applyAlignment="1">
      <alignment vertical="top"/>
    </xf>
    <xf numFmtId="3" fontId="7" fillId="0" borderId="21" xfId="0" applyNumberFormat="1" applyFont="1" applyFill="1" applyBorder="1" applyAlignment="1">
      <alignment vertical="top"/>
    </xf>
    <xf numFmtId="49" fontId="5" fillId="0" borderId="23" xfId="0" applyNumberFormat="1" applyFont="1" applyBorder="1" applyAlignment="1"/>
    <xf numFmtId="0" fontId="1" fillId="0" borderId="23" xfId="0" applyNumberFormat="1" applyFont="1" applyBorder="1" applyAlignment="1">
      <alignment vertical="top" wrapText="1"/>
    </xf>
    <xf numFmtId="0" fontId="4" fillId="0" borderId="23" xfId="0" applyNumberFormat="1" applyFont="1" applyBorder="1" applyAlignment="1">
      <alignment vertical="top"/>
    </xf>
    <xf numFmtId="3" fontId="4" fillId="0" borderId="26" xfId="0" applyNumberFormat="1" applyFont="1" applyFill="1" applyBorder="1" applyAlignment="1">
      <alignment vertical="top"/>
    </xf>
    <xf numFmtId="3" fontId="4" fillId="0" borderId="27" xfId="0" applyNumberFormat="1" applyFont="1" applyFill="1" applyBorder="1" applyAlignment="1">
      <alignment vertical="top"/>
    </xf>
    <xf numFmtId="3" fontId="4" fillId="0" borderId="28" xfId="0" applyNumberFormat="1" applyFont="1" applyFill="1" applyBorder="1" applyAlignment="1">
      <alignment vertical="top"/>
    </xf>
    <xf numFmtId="0" fontId="1" fillId="0" borderId="23" xfId="0" applyNumberFormat="1" applyFont="1" applyBorder="1" applyAlignment="1">
      <alignment vertical="top"/>
    </xf>
    <xf numFmtId="0" fontId="5" fillId="0" borderId="29" xfId="0" applyNumberFormat="1" applyFont="1" applyBorder="1" applyAlignment="1"/>
    <xf numFmtId="0" fontId="5" fillId="0" borderId="30" xfId="0" applyNumberFormat="1" applyFont="1" applyBorder="1" applyAlignment="1"/>
    <xf numFmtId="0" fontId="4" fillId="0" borderId="30" xfId="0" applyNumberFormat="1" applyFont="1" applyBorder="1" applyAlignment="1">
      <alignment vertical="top"/>
    </xf>
    <xf numFmtId="3" fontId="4" fillId="0" borderId="30" xfId="0" applyNumberFormat="1" applyFont="1" applyFill="1" applyBorder="1" applyAlignment="1">
      <alignment vertical="top"/>
    </xf>
    <xf numFmtId="3" fontId="4" fillId="0" borderId="31" xfId="0" applyNumberFormat="1" applyFont="1" applyFill="1" applyBorder="1" applyAlignment="1">
      <alignment vertical="top"/>
    </xf>
    <xf numFmtId="0" fontId="6" fillId="0" borderId="35" xfId="0" applyNumberFormat="1" applyFont="1" applyBorder="1" applyAlignment="1">
      <alignment horizontal="center" vertical="top" wrapText="1"/>
    </xf>
    <xf numFmtId="3" fontId="1" fillId="0" borderId="36" xfId="0" applyNumberFormat="1" applyFont="1" applyFill="1" applyBorder="1" applyAlignment="1">
      <alignment vertical="top" wrapText="1"/>
    </xf>
    <xf numFmtId="3" fontId="4" fillId="0" borderId="0" xfId="0" applyNumberFormat="1" applyFont="1" applyAlignment="1">
      <alignment vertical="top"/>
    </xf>
    <xf numFmtId="0" fontId="6" fillId="0" borderId="37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left" vertical="top" wrapText="1"/>
    </xf>
    <xf numFmtId="3" fontId="1" fillId="0" borderId="39" xfId="0" applyNumberFormat="1" applyFont="1" applyFill="1" applyBorder="1" applyAlignment="1">
      <alignment vertical="top" wrapText="1"/>
    </xf>
    <xf numFmtId="0" fontId="6" fillId="0" borderId="23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left" vertical="top" wrapText="1"/>
    </xf>
    <xf numFmtId="0" fontId="6" fillId="0" borderId="41" xfId="0" applyNumberFormat="1" applyFont="1" applyBorder="1" applyAlignment="1">
      <alignment horizontal="center"/>
    </xf>
    <xf numFmtId="0" fontId="7" fillId="0" borderId="41" xfId="0" applyNumberFormat="1" applyFont="1" applyBorder="1" applyAlignment="1"/>
    <xf numFmtId="0" fontId="7" fillId="0" borderId="42" xfId="0" applyNumberFormat="1" applyFont="1" applyBorder="1" applyAlignment="1"/>
    <xf numFmtId="0" fontId="1" fillId="0" borderId="43" xfId="0" applyNumberFormat="1" applyFont="1" applyBorder="1" applyAlignment="1">
      <alignment horizontal="left" vertical="top" wrapText="1"/>
    </xf>
    <xf numFmtId="3" fontId="1" fillId="0" borderId="44" xfId="0" applyNumberFormat="1" applyFont="1" applyFill="1" applyBorder="1" applyAlignment="1">
      <alignment vertical="top" wrapText="1"/>
    </xf>
    <xf numFmtId="4" fontId="1" fillId="0" borderId="35" xfId="0" applyNumberFormat="1" applyFont="1" applyBorder="1" applyAlignment="1">
      <alignment horizontal="center" vertical="top"/>
    </xf>
    <xf numFmtId="3" fontId="1" fillId="0" borderId="36" xfId="0" applyNumberFormat="1" applyFont="1" applyBorder="1" applyAlignment="1">
      <alignment vertical="top"/>
    </xf>
    <xf numFmtId="0" fontId="7" fillId="0" borderId="39" xfId="0" applyNumberFormat="1" applyFont="1" applyBorder="1" applyAlignment="1"/>
    <xf numFmtId="0" fontId="7" fillId="0" borderId="37" xfId="0" applyNumberFormat="1" applyFont="1" applyBorder="1" applyAlignment="1"/>
    <xf numFmtId="0" fontId="7" fillId="0" borderId="45" xfId="0" applyNumberFormat="1" applyFont="1" applyBorder="1" applyAlignment="1"/>
    <xf numFmtId="0" fontId="1" fillId="0" borderId="46" xfId="0" applyNumberFormat="1" applyFont="1" applyBorder="1" applyAlignment="1">
      <alignment horizontal="left" vertical="top" wrapText="1"/>
    </xf>
    <xf numFmtId="3" fontId="1" fillId="0" borderId="22" xfId="0" applyNumberFormat="1" applyFont="1" applyFill="1" applyBorder="1" applyAlignment="1">
      <alignment vertical="top" wrapText="1"/>
    </xf>
    <xf numFmtId="0" fontId="1" fillId="0" borderId="47" xfId="0" applyNumberFormat="1" applyFont="1" applyBorder="1" applyAlignment="1">
      <alignment horizontal="left" vertical="top" wrapText="1"/>
    </xf>
    <xf numFmtId="3" fontId="1" fillId="0" borderId="23" xfId="0" applyNumberFormat="1" applyFont="1" applyFill="1" applyBorder="1" applyAlignment="1">
      <alignment vertical="top" wrapText="1"/>
    </xf>
    <xf numFmtId="3" fontId="1" fillId="0" borderId="48" xfId="0" applyNumberFormat="1" applyFont="1" applyFill="1" applyBorder="1" applyAlignment="1">
      <alignment vertical="top" wrapText="1"/>
    </xf>
    <xf numFmtId="0" fontId="7" fillId="0" borderId="49" xfId="0" applyNumberFormat="1" applyFont="1" applyBorder="1" applyAlignment="1"/>
    <xf numFmtId="3" fontId="1" fillId="0" borderId="49" xfId="0" applyNumberFormat="1" applyFont="1" applyFill="1" applyBorder="1" applyAlignment="1">
      <alignment vertical="top" wrapText="1"/>
    </xf>
    <xf numFmtId="3" fontId="1" fillId="0" borderId="41" xfId="0" applyNumberFormat="1" applyFont="1" applyFill="1" applyBorder="1" applyAlignment="1">
      <alignment vertical="top" wrapText="1"/>
    </xf>
    <xf numFmtId="3" fontId="1" fillId="0" borderId="50" xfId="0" applyNumberFormat="1" applyFont="1" applyFill="1" applyBorder="1" applyAlignment="1">
      <alignment vertical="top" wrapText="1"/>
    </xf>
    <xf numFmtId="0" fontId="6" fillId="0" borderId="52" xfId="0" applyNumberFormat="1" applyFont="1" applyBorder="1" applyAlignment="1">
      <alignment horizontal="center" vertical="top" wrapText="1"/>
    </xf>
    <xf numFmtId="3" fontId="1" fillId="0" borderId="53" xfId="0" applyNumberFormat="1" applyFont="1" applyFill="1" applyBorder="1" applyAlignment="1">
      <alignment vertical="top" wrapText="1"/>
    </xf>
    <xf numFmtId="0" fontId="7" fillId="0" borderId="48" xfId="0" applyNumberFormat="1" applyFont="1" applyBorder="1" applyAlignment="1"/>
    <xf numFmtId="0" fontId="8" fillId="0" borderId="47" xfId="0" applyNumberFormat="1" applyFont="1" applyBorder="1" applyAlignment="1">
      <alignment horizontal="left" vertical="top" wrapText="1"/>
    </xf>
    <xf numFmtId="3" fontId="1" fillId="0" borderId="21" xfId="0" applyNumberFormat="1" applyFont="1" applyFill="1" applyBorder="1" applyAlignment="1">
      <alignment vertical="top" wrapText="1"/>
    </xf>
    <xf numFmtId="0" fontId="5" fillId="0" borderId="48" xfId="0" applyNumberFormat="1" applyFont="1" applyBorder="1" applyAlignment="1"/>
    <xf numFmtId="0" fontId="4" fillId="0" borderId="47" xfId="0" applyNumberFormat="1" applyFont="1" applyBorder="1" applyAlignment="1">
      <alignment horizontal="left" vertical="top" wrapText="1"/>
    </xf>
    <xf numFmtId="3" fontId="4" fillId="0" borderId="21" xfId="0" applyNumberFormat="1" applyFont="1" applyBorder="1" applyAlignment="1">
      <alignment vertical="top" wrapText="1"/>
    </xf>
    <xf numFmtId="3" fontId="4" fillId="0" borderId="23" xfId="0" applyNumberFormat="1" applyFont="1" applyFill="1" applyBorder="1" applyAlignment="1">
      <alignment vertical="top" wrapText="1"/>
    </xf>
    <xf numFmtId="3" fontId="5" fillId="0" borderId="48" xfId="0" applyNumberFormat="1" applyFont="1" applyFill="1" applyBorder="1" applyAlignment="1">
      <alignment vertical="top"/>
    </xf>
    <xf numFmtId="3" fontId="1" fillId="0" borderId="54" xfId="0" applyNumberFormat="1" applyFont="1" applyFill="1" applyBorder="1" applyAlignment="1">
      <alignment vertical="top" wrapText="1"/>
    </xf>
    <xf numFmtId="0" fontId="7" fillId="0" borderId="50" xfId="0" applyNumberFormat="1" applyFont="1" applyBorder="1" applyAlignment="1"/>
    <xf numFmtId="3" fontId="1" fillId="0" borderId="55" xfId="0" applyNumberFormat="1" applyFont="1" applyFill="1" applyBorder="1" applyAlignment="1">
      <alignment vertical="top" wrapText="1"/>
    </xf>
    <xf numFmtId="0" fontId="7" fillId="0" borderId="29" xfId="0" applyNumberFormat="1" applyFont="1" applyBorder="1" applyAlignment="1"/>
    <xf numFmtId="0" fontId="7" fillId="0" borderId="30" xfId="0" applyNumberFormat="1" applyFont="1" applyBorder="1" applyAlignment="1"/>
    <xf numFmtId="0" fontId="7" fillId="0" borderId="56" xfId="0" applyNumberFormat="1" applyFont="1" applyBorder="1" applyAlignment="1"/>
    <xf numFmtId="0" fontId="1" fillId="0" borderId="57" xfId="0" applyNumberFormat="1" applyFont="1" applyBorder="1" applyAlignment="1">
      <alignment horizontal="left" vertical="top" wrapText="1"/>
    </xf>
    <xf numFmtId="3" fontId="1" fillId="0" borderId="58" xfId="0" applyNumberFormat="1" applyFont="1" applyFill="1" applyBorder="1" applyAlignment="1">
      <alignment vertical="top" wrapText="1"/>
    </xf>
    <xf numFmtId="3" fontId="1" fillId="0" borderId="59" xfId="0" applyNumberFormat="1" applyFont="1" applyFill="1" applyBorder="1" applyAlignment="1">
      <alignment vertical="top" wrapText="1"/>
    </xf>
    <xf numFmtId="0" fontId="6" fillId="0" borderId="46" xfId="0" applyNumberFormat="1" applyFont="1" applyBorder="1" applyAlignment="1">
      <alignment horizontal="center" vertical="top" wrapText="1"/>
    </xf>
    <xf numFmtId="3" fontId="1" fillId="0" borderId="37" xfId="0" applyNumberFormat="1" applyFont="1" applyFill="1" applyBorder="1" applyAlignment="1">
      <alignment vertical="top" wrapText="1"/>
    </xf>
    <xf numFmtId="3" fontId="1" fillId="0" borderId="62" xfId="0" applyNumberFormat="1" applyFont="1" applyFill="1" applyBorder="1" applyAlignment="1">
      <alignment vertical="top" wrapText="1"/>
    </xf>
    <xf numFmtId="3" fontId="1" fillId="0" borderId="0" xfId="0" applyNumberFormat="1" applyFont="1" applyAlignment="1">
      <alignment vertical="top"/>
    </xf>
    <xf numFmtId="3" fontId="4" fillId="0" borderId="22" xfId="0" applyNumberFormat="1" applyFont="1" applyBorder="1" applyAlignment="1">
      <alignment vertical="top" wrapText="1"/>
    </xf>
    <xf numFmtId="3" fontId="4" fillId="0" borderId="23" xfId="0" applyNumberFormat="1" applyFont="1" applyBorder="1" applyAlignment="1">
      <alignment horizontal="left" vertical="top" wrapText="1"/>
    </xf>
    <xf numFmtId="3" fontId="1" fillId="0" borderId="23" xfId="0" applyNumberFormat="1" applyFont="1" applyFill="1" applyBorder="1" applyAlignment="1">
      <alignment horizontal="right" vertical="top" wrapText="1"/>
    </xf>
    <xf numFmtId="3" fontId="7" fillId="0" borderId="23" xfId="0" applyNumberFormat="1" applyFont="1" applyFill="1" applyBorder="1" applyAlignment="1">
      <alignment horizontal="right" vertical="top"/>
    </xf>
    <xf numFmtId="3" fontId="7" fillId="0" borderId="48" xfId="0" applyNumberFormat="1" applyFont="1" applyFill="1" applyBorder="1" applyAlignment="1">
      <alignment vertical="top"/>
    </xf>
    <xf numFmtId="3" fontId="1" fillId="0" borderId="23" xfId="0" applyNumberFormat="1" applyFont="1" applyBorder="1" applyAlignment="1">
      <alignment horizontal="right" vertical="top" wrapText="1"/>
    </xf>
    <xf numFmtId="0" fontId="7" fillId="0" borderId="31" xfId="0" applyNumberFormat="1" applyFont="1" applyBorder="1" applyAlignment="1"/>
    <xf numFmtId="0" fontId="8" fillId="0" borderId="57" xfId="0" applyNumberFormat="1" applyFont="1" applyBorder="1" applyAlignment="1">
      <alignment horizontal="left" vertical="top" wrapText="1"/>
    </xf>
    <xf numFmtId="3" fontId="1" fillId="0" borderId="29" xfId="0" applyNumberFormat="1" applyFont="1" applyFill="1" applyBorder="1" applyAlignment="1">
      <alignment vertical="top" wrapText="1"/>
    </xf>
    <xf numFmtId="3" fontId="1" fillId="0" borderId="30" xfId="0" applyNumberFormat="1" applyFont="1" applyFill="1" applyBorder="1" applyAlignment="1">
      <alignment vertical="top" wrapText="1"/>
    </xf>
    <xf numFmtId="3" fontId="1" fillId="0" borderId="56" xfId="0" applyNumberFormat="1" applyFont="1" applyFill="1" applyBorder="1" applyAlignment="1">
      <alignment vertical="top" wrapText="1"/>
    </xf>
    <xf numFmtId="3" fontId="1" fillId="0" borderId="17" xfId="0" applyNumberFormat="1" applyFont="1" applyFill="1" applyBorder="1" applyAlignment="1">
      <alignment vertical="top" wrapText="1"/>
    </xf>
    <xf numFmtId="3" fontId="1" fillId="0" borderId="18" xfId="0" applyNumberFormat="1" applyFont="1" applyFill="1" applyBorder="1" applyAlignment="1">
      <alignment vertical="top" wrapText="1"/>
    </xf>
    <xf numFmtId="3" fontId="1" fillId="0" borderId="64" xfId="0" applyNumberFormat="1" applyFont="1" applyFill="1" applyBorder="1" applyAlignment="1">
      <alignment vertical="top" wrapText="1"/>
    </xf>
    <xf numFmtId="4" fontId="4" fillId="0" borderId="47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wrapText="1"/>
    </xf>
    <xf numFmtId="0" fontId="4" fillId="0" borderId="47" xfId="0" applyNumberFormat="1" applyFont="1" applyBorder="1" applyAlignment="1">
      <alignment horizontal="left" wrapText="1"/>
    </xf>
    <xf numFmtId="3" fontId="4" fillId="0" borderId="23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vertical="top" wrapText="1"/>
    </xf>
    <xf numFmtId="3" fontId="4" fillId="0" borderId="37" xfId="0" applyNumberFormat="1" applyFont="1" applyFill="1" applyBorder="1" applyAlignment="1">
      <alignment vertical="top" wrapText="1"/>
    </xf>
    <xf numFmtId="3" fontId="5" fillId="0" borderId="37" xfId="0" applyNumberFormat="1" applyFont="1" applyFill="1" applyBorder="1" applyAlignment="1">
      <alignment vertical="top"/>
    </xf>
    <xf numFmtId="3" fontId="4" fillId="0" borderId="37" xfId="0" applyNumberFormat="1" applyFont="1" applyFill="1" applyBorder="1" applyAlignment="1">
      <alignment vertical="top"/>
    </xf>
    <xf numFmtId="0" fontId="4" fillId="0" borderId="23" xfId="0" applyNumberFormat="1" applyFont="1" applyBorder="1" applyAlignment="1">
      <alignment horizontal="left" wrapText="1"/>
    </xf>
    <xf numFmtId="0" fontId="4" fillId="0" borderId="47" xfId="0" quotePrefix="1" applyNumberFormat="1" applyFont="1" applyBorder="1" applyAlignment="1">
      <alignment horizontal="left" vertical="top" wrapText="1"/>
    </xf>
    <xf numFmtId="0" fontId="4" fillId="0" borderId="47" xfId="0" quotePrefix="1" applyNumberFormat="1" applyFont="1" applyBorder="1" applyAlignment="1">
      <alignment horizontal="left" wrapText="1"/>
    </xf>
    <xf numFmtId="3" fontId="5" fillId="0" borderId="23" xfId="0" applyNumberFormat="1" applyFont="1" applyBorder="1" applyAlignment="1">
      <alignment horizontal="right" wrapText="1"/>
    </xf>
    <xf numFmtId="0" fontId="1" fillId="0" borderId="47" xfId="0" applyNumberFormat="1" applyFont="1" applyBorder="1" applyAlignment="1">
      <alignment horizontal="left" wrapText="1"/>
    </xf>
    <xf numFmtId="3" fontId="5" fillId="0" borderId="41" xfId="0" applyNumberFormat="1" applyFont="1" applyFill="1" applyBorder="1" applyAlignment="1">
      <alignment vertical="top"/>
    </xf>
    <xf numFmtId="3" fontId="4" fillId="0" borderId="41" xfId="0" applyNumberFormat="1" applyFont="1" applyFill="1" applyBorder="1" applyAlignment="1">
      <alignment vertical="top"/>
    </xf>
    <xf numFmtId="49" fontId="5" fillId="0" borderId="23" xfId="0" applyNumberFormat="1" applyFont="1" applyBorder="1" applyAlignment="1">
      <alignment horizontal="right"/>
    </xf>
    <xf numFmtId="0" fontId="1" fillId="0" borderId="22" xfId="0" applyNumberFormat="1" applyFont="1" applyBorder="1" applyAlignment="1"/>
    <xf numFmtId="0" fontId="1" fillId="0" borderId="23" xfId="0" applyNumberFormat="1" applyFont="1" applyBorder="1" applyAlignment="1"/>
    <xf numFmtId="0" fontId="1" fillId="0" borderId="24" xfId="0" applyNumberFormat="1" applyFont="1" applyBorder="1" applyAlignment="1"/>
    <xf numFmtId="0" fontId="4" fillId="0" borderId="22" xfId="0" applyNumberFormat="1" applyFont="1" applyBorder="1" applyAlignment="1"/>
    <xf numFmtId="0" fontId="4" fillId="0" borderId="23" xfId="0" applyNumberFormat="1" applyFont="1" applyBorder="1" applyAlignment="1"/>
    <xf numFmtId="0" fontId="4" fillId="0" borderId="24" xfId="0" applyNumberFormat="1" applyFont="1" applyBorder="1" applyAlignment="1"/>
    <xf numFmtId="3" fontId="4" fillId="0" borderId="23" xfId="0" applyNumberFormat="1" applyFont="1" applyFill="1" applyBorder="1" applyAlignment="1">
      <alignment horizontal="right" wrapText="1"/>
    </xf>
    <xf numFmtId="49" fontId="4" fillId="0" borderId="23" xfId="0" applyNumberFormat="1" applyFont="1" applyBorder="1" applyAlignment="1"/>
    <xf numFmtId="3" fontId="4" fillId="0" borderId="48" xfId="0" applyNumberFormat="1" applyFont="1" applyFill="1" applyBorder="1" applyAlignment="1">
      <alignment vertical="top"/>
    </xf>
    <xf numFmtId="3" fontId="1" fillId="0" borderId="19" xfId="0" applyNumberFormat="1" applyFont="1" applyFill="1" applyBorder="1" applyAlignment="1">
      <alignment vertical="top" wrapText="1"/>
    </xf>
    <xf numFmtId="3" fontId="1" fillId="0" borderId="24" xfId="0" applyNumberFormat="1" applyFont="1" applyFill="1" applyBorder="1" applyAlignment="1">
      <alignment vertical="top" wrapText="1"/>
    </xf>
    <xf numFmtId="0" fontId="1" fillId="0" borderId="29" xfId="0" applyNumberFormat="1" applyFont="1" applyBorder="1" applyAlignment="1"/>
    <xf numFmtId="0" fontId="1" fillId="0" borderId="30" xfId="0" applyNumberFormat="1" applyFont="1" applyBorder="1" applyAlignment="1"/>
    <xf numFmtId="0" fontId="1" fillId="0" borderId="31" xfId="0" applyNumberFormat="1" applyFont="1" applyBorder="1" applyAlignment="1"/>
    <xf numFmtId="3" fontId="1" fillId="0" borderId="31" xfId="0" applyNumberFormat="1" applyFont="1" applyFill="1" applyBorder="1" applyAlignment="1">
      <alignment vertical="top" wrapText="1"/>
    </xf>
    <xf numFmtId="0" fontId="1" fillId="0" borderId="28" xfId="0" applyNumberFormat="1" applyFont="1" applyBorder="1" applyAlignment="1"/>
    <xf numFmtId="0" fontId="1" fillId="0" borderId="26" xfId="0" applyNumberFormat="1" applyFont="1" applyBorder="1" applyAlignment="1"/>
    <xf numFmtId="0" fontId="1" fillId="0" borderId="65" xfId="0" applyNumberFormat="1" applyFont="1" applyBorder="1" applyAlignment="1"/>
    <xf numFmtId="0" fontId="1" fillId="0" borderId="0" xfId="0" applyNumberFormat="1" applyFont="1" applyBorder="1" applyAlignment="1">
      <alignment horizontal="left" vertical="top" wrapText="1"/>
    </xf>
    <xf numFmtId="3" fontId="1" fillId="0" borderId="28" xfId="0" applyNumberFormat="1" applyFont="1" applyFill="1" applyBorder="1" applyAlignment="1">
      <alignment vertical="top" wrapText="1"/>
    </xf>
    <xf numFmtId="3" fontId="1" fillId="0" borderId="26" xfId="0" applyNumberFormat="1" applyFont="1" applyFill="1" applyBorder="1" applyAlignment="1">
      <alignment vertical="top" wrapText="1"/>
    </xf>
    <xf numFmtId="3" fontId="1" fillId="0" borderId="65" xfId="0" applyNumberFormat="1" applyFont="1" applyFill="1" applyBorder="1" applyAlignment="1">
      <alignment vertical="top" wrapText="1"/>
    </xf>
    <xf numFmtId="0" fontId="1" fillId="0" borderId="36" xfId="0" applyNumberFormat="1" applyFont="1" applyBorder="1" applyAlignment="1"/>
    <xf numFmtId="0" fontId="1" fillId="0" borderId="66" xfId="0" applyNumberFormat="1" applyFont="1" applyBorder="1" applyAlignment="1"/>
    <xf numFmtId="0" fontId="1" fillId="0" borderId="66" xfId="0" applyNumberFormat="1" applyFont="1" applyBorder="1" applyAlignment="1">
      <alignment horizontal="left" vertical="top" wrapText="1"/>
    </xf>
    <xf numFmtId="3" fontId="1" fillId="0" borderId="66" xfId="0" applyNumberFormat="1" applyFont="1" applyFill="1" applyBorder="1" applyAlignment="1">
      <alignment vertical="top" wrapText="1"/>
    </xf>
    <xf numFmtId="3" fontId="1" fillId="0" borderId="67" xfId="0" applyNumberFormat="1" applyFont="1" applyFill="1" applyBorder="1" applyAlignment="1">
      <alignment vertical="top" wrapText="1"/>
    </xf>
    <xf numFmtId="3" fontId="1" fillId="0" borderId="68" xfId="0" applyNumberFormat="1" applyFont="1" applyFill="1" applyBorder="1" applyAlignment="1">
      <alignment vertical="top" wrapText="1"/>
    </xf>
    <xf numFmtId="0" fontId="1" fillId="0" borderId="37" xfId="0" applyNumberFormat="1" applyFont="1" applyBorder="1" applyAlignment="1"/>
    <xf numFmtId="49" fontId="4" fillId="0" borderId="37" xfId="0" applyNumberFormat="1" applyFont="1" applyBorder="1" applyAlignment="1"/>
    <xf numFmtId="0" fontId="4" fillId="0" borderId="37" xfId="0" applyNumberFormat="1" applyFont="1" applyBorder="1" applyAlignment="1"/>
    <xf numFmtId="0" fontId="8" fillId="0" borderId="37" xfId="0" applyNumberFormat="1" applyFont="1" applyBorder="1" applyAlignment="1">
      <alignment horizontal="left" vertical="top" wrapText="1"/>
    </xf>
    <xf numFmtId="0" fontId="8" fillId="0" borderId="23" xfId="0" applyNumberFormat="1" applyFont="1" applyBorder="1" applyAlignment="1">
      <alignment horizontal="left" vertical="top" wrapText="1"/>
    </xf>
    <xf numFmtId="0" fontId="1" fillId="0" borderId="41" xfId="0" applyNumberFormat="1" applyFont="1" applyBorder="1" applyAlignment="1"/>
    <xf numFmtId="49" fontId="4" fillId="0" borderId="41" xfId="0" applyNumberFormat="1" applyFont="1" applyBorder="1" applyAlignment="1"/>
    <xf numFmtId="0" fontId="4" fillId="0" borderId="41" xfId="0" applyNumberFormat="1" applyFont="1" applyBorder="1" applyAlignment="1"/>
    <xf numFmtId="0" fontId="8" fillId="0" borderId="41" xfId="0" applyNumberFormat="1" applyFont="1" applyBorder="1" applyAlignment="1">
      <alignment horizontal="left" vertical="top" wrapText="1"/>
    </xf>
    <xf numFmtId="0" fontId="6" fillId="0" borderId="66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Border="1" applyAlignment="1"/>
    <xf numFmtId="0" fontId="4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vertical="top" wrapText="1"/>
    </xf>
    <xf numFmtId="49" fontId="7" fillId="0" borderId="0" xfId="0" applyNumberFormat="1" applyFont="1" applyBorder="1" applyAlignment="1"/>
    <xf numFmtId="49" fontId="3" fillId="0" borderId="0" xfId="0" applyNumberFormat="1" applyFont="1" applyBorder="1" applyAlignment="1"/>
    <xf numFmtId="49" fontId="2" fillId="0" borderId="0" xfId="0" applyNumberFormat="1" applyFont="1" applyBorder="1" applyAlignment="1"/>
    <xf numFmtId="0" fontId="4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/>
    <xf numFmtId="3" fontId="1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/>
    <xf numFmtId="3" fontId="7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wrapText="1"/>
    </xf>
    <xf numFmtId="49" fontId="2" fillId="0" borderId="0" xfId="0" applyNumberFormat="1" applyFont="1" applyAlignment="1"/>
    <xf numFmtId="3" fontId="4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/>
    <xf numFmtId="0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vertical="top" wrapText="1"/>
    </xf>
    <xf numFmtId="0" fontId="4" fillId="0" borderId="0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Alignment="1"/>
    <xf numFmtId="0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/>
    <xf numFmtId="0" fontId="5" fillId="0" borderId="0" xfId="0" applyNumberFormat="1" applyFont="1" applyBorder="1" applyAlignment="1"/>
    <xf numFmtId="0" fontId="9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right" vertical="top"/>
    </xf>
    <xf numFmtId="3" fontId="7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top" wrapText="1"/>
    </xf>
    <xf numFmtId="0" fontId="4" fillId="0" borderId="69" xfId="0" applyNumberFormat="1" applyFont="1" applyBorder="1" applyAlignment="1">
      <alignment horizontal="left" vertical="top" wrapText="1"/>
    </xf>
    <xf numFmtId="3" fontId="5" fillId="0" borderId="69" xfId="0" applyNumberFormat="1" applyFont="1" applyBorder="1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3" fontId="1" fillId="0" borderId="23" xfId="0" applyNumberFormat="1" applyFont="1" applyBorder="1" applyAlignment="1">
      <alignment horizontal="right" wrapText="1"/>
    </xf>
    <xf numFmtId="0" fontId="6" fillId="0" borderId="0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/>
    </xf>
    <xf numFmtId="0" fontId="6" fillId="0" borderId="63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60" xfId="0" applyNumberFormat="1" applyFont="1" applyBorder="1" applyAlignment="1">
      <alignment horizontal="center"/>
    </xf>
    <xf numFmtId="0" fontId="6" fillId="0" borderId="61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021"/>
  <sheetViews>
    <sheetView tabSelected="1" zoomScaleNormal="75" workbookViewId="0">
      <pane xSplit="7" ySplit="7" topLeftCell="H432" activePane="bottomRight" state="frozen"/>
      <selection activeCell="H68" sqref="H68:AD68"/>
      <selection pane="topRight" activeCell="H68" sqref="H68:AD68"/>
      <selection pane="bottomLeft" activeCell="H68" sqref="H68:AD68"/>
      <selection pane="bottomRight" activeCell="AS430" sqref="AS430"/>
    </sheetView>
  </sheetViews>
  <sheetFormatPr defaultColWidth="9.6640625" defaultRowHeight="15" x14ac:dyDescent="0.2"/>
  <cols>
    <col min="1" max="1" width="4.77734375" style="2" customWidth="1"/>
    <col min="2" max="2" width="3.77734375" style="2" customWidth="1"/>
    <col min="3" max="6" width="4.44140625" style="2" customWidth="1"/>
    <col min="7" max="7" width="55.6640625" style="7" customWidth="1"/>
    <col min="8" max="10" width="11.77734375" style="7" customWidth="1"/>
    <col min="11" max="17" width="11.77734375" style="7" hidden="1" customWidth="1"/>
    <col min="18" max="18" width="10.44140625" style="7" hidden="1" customWidth="1"/>
    <col min="19" max="19" width="10.77734375" style="7" hidden="1" customWidth="1"/>
    <col min="20" max="21" width="10.44140625" style="7" hidden="1" customWidth="1"/>
    <col min="22" max="22" width="11.5546875" style="7" hidden="1" customWidth="1"/>
    <col min="23" max="23" width="9.5546875" style="7" hidden="1" customWidth="1"/>
    <col min="24" max="24" width="11.5546875" style="7" hidden="1" customWidth="1"/>
    <col min="25" max="25" width="9.44140625" style="7" hidden="1" customWidth="1"/>
    <col min="26" max="26" width="12.33203125" style="7" hidden="1" customWidth="1"/>
    <col min="27" max="27" width="11.77734375" style="7" hidden="1" customWidth="1"/>
    <col min="28" max="28" width="13.77734375" style="7" hidden="1" customWidth="1"/>
    <col min="29" max="29" width="14.21875" style="7" hidden="1" customWidth="1"/>
    <col min="30" max="43" width="0" style="7" hidden="1" customWidth="1"/>
    <col min="44" max="16384" width="9.6640625" style="7"/>
  </cols>
  <sheetData>
    <row r="1" spans="1:188" ht="15.75" x14ac:dyDescent="0.25">
      <c r="A1" s="1" t="s">
        <v>370</v>
      </c>
      <c r="C1" s="3"/>
      <c r="D1" s="3"/>
      <c r="G1" s="4"/>
      <c r="H1" s="4"/>
      <c r="I1" s="4"/>
      <c r="J1" s="4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</row>
    <row r="2" spans="1:188" ht="18" x14ac:dyDescent="0.2">
      <c r="A2" s="258" t="s">
        <v>0</v>
      </c>
      <c r="B2" s="258"/>
      <c r="C2" s="258"/>
      <c r="D2" s="258"/>
      <c r="E2" s="258"/>
      <c r="F2" s="258"/>
      <c r="G2" s="258"/>
      <c r="H2" s="8"/>
      <c r="I2" s="9"/>
      <c r="J2" s="9"/>
      <c r="K2" s="10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</row>
    <row r="3" spans="1:188" ht="18" x14ac:dyDescent="0.2">
      <c r="A3" s="11"/>
      <c r="B3" s="11"/>
      <c r="C3" s="11"/>
      <c r="D3" s="11"/>
      <c r="E3" s="11"/>
      <c r="F3" s="11"/>
      <c r="G3" s="11" t="s">
        <v>378</v>
      </c>
      <c r="H3" s="8"/>
      <c r="I3" s="9"/>
      <c r="J3" s="8"/>
      <c r="K3" s="10"/>
      <c r="L3" s="6"/>
      <c r="M3" s="6"/>
      <c r="N3" s="6"/>
      <c r="O3" s="6"/>
      <c r="P3" s="6"/>
      <c r="Q3" s="6"/>
      <c r="R3" s="6"/>
      <c r="S3" s="6"/>
      <c r="T3" s="12"/>
      <c r="U3" s="6"/>
      <c r="V3" s="12" t="e">
        <f>33430202-V53</f>
        <v>#REF!</v>
      </c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</row>
    <row r="4" spans="1:188" ht="16.5" thickBot="1" x14ac:dyDescent="0.3">
      <c r="G4" s="13" t="s">
        <v>1</v>
      </c>
      <c r="J4" s="14"/>
      <c r="K4" s="6"/>
      <c r="L4" s="1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</row>
    <row r="5" spans="1:188" ht="15.75" x14ac:dyDescent="0.25">
      <c r="A5" s="259" t="s">
        <v>2</v>
      </c>
      <c r="B5" s="16" t="s">
        <v>3</v>
      </c>
      <c r="C5" s="261" t="s">
        <v>4</v>
      </c>
      <c r="D5" s="16" t="s">
        <v>5</v>
      </c>
      <c r="E5" s="263" t="s">
        <v>6</v>
      </c>
      <c r="F5" s="265" t="s">
        <v>7</v>
      </c>
      <c r="G5" s="267" t="s">
        <v>8</v>
      </c>
      <c r="H5" s="17" t="s">
        <v>10</v>
      </c>
      <c r="I5" s="18" t="s">
        <v>9</v>
      </c>
      <c r="J5" s="18" t="s">
        <v>10</v>
      </c>
      <c r="K5" s="19" t="s">
        <v>9</v>
      </c>
      <c r="L5" s="19" t="s">
        <v>10</v>
      </c>
      <c r="M5" s="19" t="s">
        <v>9</v>
      </c>
      <c r="N5" s="19" t="s">
        <v>10</v>
      </c>
      <c r="O5" s="19" t="s">
        <v>9</v>
      </c>
      <c r="P5" s="19" t="s">
        <v>10</v>
      </c>
      <c r="Q5" s="19" t="s">
        <v>9</v>
      </c>
      <c r="R5" s="19" t="s">
        <v>10</v>
      </c>
      <c r="S5" s="19" t="s">
        <v>9</v>
      </c>
      <c r="T5" s="19" t="s">
        <v>10</v>
      </c>
      <c r="U5" s="19" t="s">
        <v>9</v>
      </c>
      <c r="V5" s="19" t="s">
        <v>10</v>
      </c>
      <c r="W5" s="19" t="s">
        <v>9</v>
      </c>
      <c r="X5" s="19" t="s">
        <v>10</v>
      </c>
      <c r="Y5" s="19" t="s">
        <v>9</v>
      </c>
      <c r="Z5" s="19" t="s">
        <v>10</v>
      </c>
      <c r="AA5" s="19" t="s">
        <v>9</v>
      </c>
      <c r="AB5" s="20" t="s">
        <v>10</v>
      </c>
      <c r="AC5" s="19" t="s">
        <v>11</v>
      </c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</row>
    <row r="6" spans="1:188" ht="16.5" thickBot="1" x14ac:dyDescent="0.3">
      <c r="A6" s="260"/>
      <c r="B6" s="22" t="s">
        <v>12</v>
      </c>
      <c r="C6" s="262"/>
      <c r="D6" s="22" t="s">
        <v>13</v>
      </c>
      <c r="E6" s="264"/>
      <c r="F6" s="266"/>
      <c r="G6" s="268"/>
      <c r="H6" s="23" t="s">
        <v>372</v>
      </c>
      <c r="I6" s="24" t="s">
        <v>18</v>
      </c>
      <c r="J6" s="24"/>
      <c r="K6" s="25" t="s">
        <v>14</v>
      </c>
      <c r="L6" s="25" t="s">
        <v>14</v>
      </c>
      <c r="M6" s="25" t="s">
        <v>15</v>
      </c>
      <c r="N6" s="25" t="s">
        <v>15</v>
      </c>
      <c r="O6" s="25" t="s">
        <v>16</v>
      </c>
      <c r="P6" s="25" t="s">
        <v>16</v>
      </c>
      <c r="Q6" s="25" t="s">
        <v>17</v>
      </c>
      <c r="R6" s="25" t="s">
        <v>17</v>
      </c>
      <c r="S6" s="25" t="s">
        <v>18</v>
      </c>
      <c r="T6" s="25" t="s">
        <v>18</v>
      </c>
      <c r="U6" s="25" t="s">
        <v>19</v>
      </c>
      <c r="V6" s="25" t="s">
        <v>19</v>
      </c>
      <c r="W6" s="25" t="s">
        <v>20</v>
      </c>
      <c r="X6" s="25" t="s">
        <v>20</v>
      </c>
      <c r="Y6" s="25" t="s">
        <v>21</v>
      </c>
      <c r="Z6" s="25" t="s">
        <v>21</v>
      </c>
      <c r="AA6" s="25" t="s">
        <v>22</v>
      </c>
      <c r="AB6" s="26" t="s">
        <v>22</v>
      </c>
      <c r="AC6" s="25">
        <v>2011</v>
      </c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</row>
    <row r="7" spans="1:188" ht="15.75" hidden="1" thickBot="1" x14ac:dyDescent="0.25">
      <c r="A7" s="27"/>
      <c r="B7" s="27"/>
      <c r="C7" s="27"/>
      <c r="D7" s="27"/>
      <c r="E7" s="27"/>
      <c r="F7" s="27"/>
      <c r="G7" s="28"/>
      <c r="H7" s="29"/>
      <c r="I7" s="29"/>
      <c r="J7" s="2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</row>
    <row r="8" spans="1:188" ht="18.75" hidden="1" thickBot="1" x14ac:dyDescent="0.25">
      <c r="A8" s="31" t="s">
        <v>23</v>
      </c>
      <c r="B8" s="32" t="s">
        <v>24</v>
      </c>
      <c r="C8" s="32"/>
      <c r="D8" s="32"/>
      <c r="E8" s="32"/>
      <c r="F8" s="33"/>
      <c r="G8" s="34" t="s">
        <v>25</v>
      </c>
      <c r="H8" s="35">
        <f>+H9+H36</f>
        <v>0</v>
      </c>
      <c r="I8" s="35">
        <f>+I9+I36</f>
        <v>0</v>
      </c>
      <c r="J8" s="35">
        <f>+J9+J36+J43</f>
        <v>0</v>
      </c>
      <c r="K8" s="35">
        <f t="shared" ref="K8:AB8" si="0">+K9+K36+K43</f>
        <v>0</v>
      </c>
      <c r="L8" s="35" t="e">
        <f t="shared" si="0"/>
        <v>#REF!</v>
      </c>
      <c r="M8" s="35">
        <f t="shared" si="0"/>
        <v>0</v>
      </c>
      <c r="N8" s="35" t="e">
        <f t="shared" si="0"/>
        <v>#REF!</v>
      </c>
      <c r="O8" s="35">
        <f t="shared" si="0"/>
        <v>0</v>
      </c>
      <c r="P8" s="35" t="e">
        <f t="shared" si="0"/>
        <v>#REF!</v>
      </c>
      <c r="Q8" s="35">
        <f t="shared" si="0"/>
        <v>0</v>
      </c>
      <c r="R8" s="35" t="e">
        <f t="shared" si="0"/>
        <v>#REF!</v>
      </c>
      <c r="S8" s="35">
        <f t="shared" si="0"/>
        <v>0</v>
      </c>
      <c r="T8" s="35" t="e">
        <f t="shared" si="0"/>
        <v>#REF!</v>
      </c>
      <c r="U8" s="35">
        <f t="shared" si="0"/>
        <v>0</v>
      </c>
      <c r="V8" s="35" t="e">
        <f t="shared" si="0"/>
        <v>#REF!</v>
      </c>
      <c r="W8" s="35">
        <f t="shared" si="0"/>
        <v>0</v>
      </c>
      <c r="X8" s="35" t="e">
        <f t="shared" si="0"/>
        <v>#REF!</v>
      </c>
      <c r="Y8" s="35">
        <f t="shared" si="0"/>
        <v>0</v>
      </c>
      <c r="Z8" s="35" t="e">
        <f t="shared" si="0"/>
        <v>#REF!</v>
      </c>
      <c r="AA8" s="35">
        <f t="shared" si="0"/>
        <v>0</v>
      </c>
      <c r="AB8" s="36" t="e">
        <f t="shared" si="0"/>
        <v>#REF!</v>
      </c>
      <c r="AC8" s="37">
        <f>+AC9+AC36+AC43</f>
        <v>0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</row>
    <row r="9" spans="1:188" ht="16.5" hidden="1" thickBot="1" x14ac:dyDescent="0.25">
      <c r="A9" s="38" t="s">
        <v>26</v>
      </c>
      <c r="B9" s="39"/>
      <c r="C9" s="39"/>
      <c r="D9" s="39"/>
      <c r="E9" s="39"/>
      <c r="F9" s="40"/>
      <c r="G9" s="41" t="s">
        <v>27</v>
      </c>
      <c r="H9" s="42">
        <f t="shared" ref="H9:AB9" si="1">+H12+H25+H10</f>
        <v>0</v>
      </c>
      <c r="I9" s="42">
        <f t="shared" si="1"/>
        <v>0</v>
      </c>
      <c r="J9" s="42">
        <f t="shared" si="1"/>
        <v>0</v>
      </c>
      <c r="K9" s="42">
        <f t="shared" si="1"/>
        <v>0</v>
      </c>
      <c r="L9" s="42" t="e">
        <f t="shared" si="1"/>
        <v>#REF!</v>
      </c>
      <c r="M9" s="42">
        <f t="shared" si="1"/>
        <v>0</v>
      </c>
      <c r="N9" s="42" t="e">
        <f t="shared" si="1"/>
        <v>#REF!</v>
      </c>
      <c r="O9" s="42">
        <f t="shared" si="1"/>
        <v>0</v>
      </c>
      <c r="P9" s="42" t="e">
        <f t="shared" si="1"/>
        <v>#REF!</v>
      </c>
      <c r="Q9" s="42">
        <f t="shared" si="1"/>
        <v>0</v>
      </c>
      <c r="R9" s="42" t="e">
        <f t="shared" si="1"/>
        <v>#REF!</v>
      </c>
      <c r="S9" s="42">
        <f t="shared" si="1"/>
        <v>0</v>
      </c>
      <c r="T9" s="42" t="e">
        <f t="shared" si="1"/>
        <v>#REF!</v>
      </c>
      <c r="U9" s="42">
        <f t="shared" si="1"/>
        <v>0</v>
      </c>
      <c r="V9" s="42" t="e">
        <f t="shared" si="1"/>
        <v>#REF!</v>
      </c>
      <c r="W9" s="42">
        <f t="shared" si="1"/>
        <v>0</v>
      </c>
      <c r="X9" s="42" t="e">
        <f t="shared" si="1"/>
        <v>#REF!</v>
      </c>
      <c r="Y9" s="42">
        <f t="shared" si="1"/>
        <v>0</v>
      </c>
      <c r="Z9" s="42" t="e">
        <f t="shared" si="1"/>
        <v>#REF!</v>
      </c>
      <c r="AA9" s="42">
        <f t="shared" si="1"/>
        <v>0</v>
      </c>
      <c r="AB9" s="43" t="e">
        <f t="shared" si="1"/>
        <v>#REF!</v>
      </c>
      <c r="AC9" s="44">
        <f>+AC12+AC25+AC10</f>
        <v>0</v>
      </c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</row>
    <row r="10" spans="1:188" ht="32.25" hidden="1" thickBot="1" x14ac:dyDescent="0.25">
      <c r="A10" s="38">
        <v>1604</v>
      </c>
      <c r="B10" s="39"/>
      <c r="C10" s="39"/>
      <c r="D10" s="39"/>
      <c r="E10" s="39"/>
      <c r="F10" s="40"/>
      <c r="G10" s="45" t="s">
        <v>28</v>
      </c>
      <c r="H10" s="46">
        <f>H11</f>
        <v>0</v>
      </c>
      <c r="I10" s="46">
        <f t="shared" ref="I10:AC10" si="2">I11</f>
        <v>0</v>
      </c>
      <c r="J10" s="46">
        <f t="shared" si="2"/>
        <v>0</v>
      </c>
      <c r="K10" s="46">
        <f t="shared" si="2"/>
        <v>0</v>
      </c>
      <c r="L10" s="46" t="e">
        <f t="shared" si="2"/>
        <v>#REF!</v>
      </c>
      <c r="M10" s="46">
        <f t="shared" si="2"/>
        <v>0</v>
      </c>
      <c r="N10" s="46" t="e">
        <f t="shared" si="2"/>
        <v>#REF!</v>
      </c>
      <c r="O10" s="46">
        <f t="shared" si="2"/>
        <v>0</v>
      </c>
      <c r="P10" s="46" t="e">
        <f t="shared" si="2"/>
        <v>#REF!</v>
      </c>
      <c r="Q10" s="46">
        <f t="shared" si="2"/>
        <v>0</v>
      </c>
      <c r="R10" s="46" t="e">
        <f t="shared" si="2"/>
        <v>#REF!</v>
      </c>
      <c r="S10" s="46">
        <f t="shared" si="2"/>
        <v>0</v>
      </c>
      <c r="T10" s="46" t="e">
        <f t="shared" si="2"/>
        <v>#REF!</v>
      </c>
      <c r="U10" s="46">
        <f t="shared" si="2"/>
        <v>0</v>
      </c>
      <c r="V10" s="46" t="e">
        <f t="shared" si="2"/>
        <v>#REF!</v>
      </c>
      <c r="W10" s="46">
        <f t="shared" si="2"/>
        <v>0</v>
      </c>
      <c r="X10" s="46" t="e">
        <f t="shared" si="2"/>
        <v>#REF!</v>
      </c>
      <c r="Y10" s="46">
        <f t="shared" si="2"/>
        <v>0</v>
      </c>
      <c r="Z10" s="46" t="e">
        <f t="shared" si="2"/>
        <v>#REF!</v>
      </c>
      <c r="AA10" s="46">
        <f t="shared" si="2"/>
        <v>0</v>
      </c>
      <c r="AB10" s="47" t="e">
        <f t="shared" si="2"/>
        <v>#REF!</v>
      </c>
      <c r="AC10" s="37">
        <f t="shared" si="2"/>
        <v>0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</row>
    <row r="11" spans="1:188" ht="15.75" hidden="1" thickBot="1" x14ac:dyDescent="0.25">
      <c r="A11" s="38"/>
      <c r="B11" s="48" t="s">
        <v>29</v>
      </c>
      <c r="C11" s="39"/>
      <c r="D11" s="39"/>
      <c r="E11" s="39"/>
      <c r="F11" s="40"/>
      <c r="G11" s="49" t="s">
        <v>30</v>
      </c>
      <c r="H11" s="50"/>
      <c r="I11" s="50"/>
      <c r="J11" s="50">
        <f>+H11+I11</f>
        <v>0</v>
      </c>
      <c r="K11" s="50"/>
      <c r="L11" s="50" t="e">
        <f>+#REF!+K11</f>
        <v>#REF!</v>
      </c>
      <c r="M11" s="51"/>
      <c r="N11" s="50" t="e">
        <f>+L11+M11</f>
        <v>#REF!</v>
      </c>
      <c r="O11" s="51"/>
      <c r="P11" s="50" t="e">
        <f>+N11+O11</f>
        <v>#REF!</v>
      </c>
      <c r="Q11" s="51"/>
      <c r="R11" s="50" t="e">
        <f>+P11+Q11</f>
        <v>#REF!</v>
      </c>
      <c r="S11" s="51"/>
      <c r="T11" s="50" t="e">
        <f>+R11+S11</f>
        <v>#REF!</v>
      </c>
      <c r="U11" s="51"/>
      <c r="V11" s="50" t="e">
        <f>+T11+U11</f>
        <v>#REF!</v>
      </c>
      <c r="W11" s="51"/>
      <c r="X11" s="50" t="e">
        <f>+V11+W11</f>
        <v>#REF!</v>
      </c>
      <c r="Y11" s="51"/>
      <c r="Z11" s="50" t="e">
        <f>+X11+Y11</f>
        <v>#REF!</v>
      </c>
      <c r="AA11" s="51"/>
      <c r="AB11" s="52" t="e">
        <f>+Z11+AA11</f>
        <v>#REF!</v>
      </c>
      <c r="AC11" s="53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</row>
    <row r="12" spans="1:188" ht="16.5" hidden="1" thickBot="1" x14ac:dyDescent="0.25">
      <c r="A12" s="38" t="s">
        <v>31</v>
      </c>
      <c r="B12" s="39"/>
      <c r="C12" s="39"/>
      <c r="D12" s="39"/>
      <c r="E12" s="39"/>
      <c r="F12" s="40"/>
      <c r="G12" s="41" t="s">
        <v>32</v>
      </c>
      <c r="H12" s="46">
        <f t="shared" ref="H12:AB12" si="3">+H13+H18</f>
        <v>0</v>
      </c>
      <c r="I12" s="46">
        <f t="shared" si="3"/>
        <v>0</v>
      </c>
      <c r="J12" s="46">
        <f t="shared" si="3"/>
        <v>0</v>
      </c>
      <c r="K12" s="46">
        <f>+K13+K18</f>
        <v>0</v>
      </c>
      <c r="L12" s="42" t="e">
        <f t="shared" si="3"/>
        <v>#REF!</v>
      </c>
      <c r="M12" s="42">
        <f t="shared" si="3"/>
        <v>0</v>
      </c>
      <c r="N12" s="42" t="e">
        <f t="shared" si="3"/>
        <v>#REF!</v>
      </c>
      <c r="O12" s="42">
        <f t="shared" si="3"/>
        <v>0</v>
      </c>
      <c r="P12" s="42" t="e">
        <f t="shared" si="3"/>
        <v>#REF!</v>
      </c>
      <c r="Q12" s="42">
        <f t="shared" si="3"/>
        <v>0</v>
      </c>
      <c r="R12" s="42" t="e">
        <f t="shared" si="3"/>
        <v>#REF!</v>
      </c>
      <c r="S12" s="42">
        <f>+S13+S18</f>
        <v>0</v>
      </c>
      <c r="T12" s="42" t="e">
        <f t="shared" si="3"/>
        <v>#REF!</v>
      </c>
      <c r="U12" s="42">
        <f>+U13+U18</f>
        <v>0</v>
      </c>
      <c r="V12" s="42" t="e">
        <f t="shared" si="3"/>
        <v>#REF!</v>
      </c>
      <c r="W12" s="42">
        <f>+W13+W18</f>
        <v>0</v>
      </c>
      <c r="X12" s="42" t="e">
        <f t="shared" si="3"/>
        <v>#REF!</v>
      </c>
      <c r="Y12" s="42">
        <f>+Y13+Y18</f>
        <v>0</v>
      </c>
      <c r="Z12" s="42" t="e">
        <f t="shared" si="3"/>
        <v>#REF!</v>
      </c>
      <c r="AA12" s="42">
        <f t="shared" si="3"/>
        <v>0</v>
      </c>
      <c r="AB12" s="43" t="e">
        <f t="shared" si="3"/>
        <v>#REF!</v>
      </c>
      <c r="AC12" s="44">
        <f>+AC13+AC18</f>
        <v>0</v>
      </c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</row>
    <row r="13" spans="1:188" ht="16.5" hidden="1" thickBot="1" x14ac:dyDescent="0.25">
      <c r="A13" s="38" t="s">
        <v>33</v>
      </c>
      <c r="B13" s="39"/>
      <c r="C13" s="39"/>
      <c r="D13" s="39"/>
      <c r="E13" s="39"/>
      <c r="F13" s="40"/>
      <c r="G13" s="41" t="s">
        <v>34</v>
      </c>
      <c r="H13" s="46">
        <f t="shared" ref="H13:AB13" si="4">+H14+H16</f>
        <v>0</v>
      </c>
      <c r="I13" s="46">
        <f t="shared" si="4"/>
        <v>0</v>
      </c>
      <c r="J13" s="46">
        <f t="shared" si="4"/>
        <v>0</v>
      </c>
      <c r="K13" s="46">
        <f>+K14+K16</f>
        <v>0</v>
      </c>
      <c r="L13" s="42" t="e">
        <f t="shared" si="4"/>
        <v>#REF!</v>
      </c>
      <c r="M13" s="42">
        <f t="shared" si="4"/>
        <v>0</v>
      </c>
      <c r="N13" s="42" t="e">
        <f t="shared" si="4"/>
        <v>#REF!</v>
      </c>
      <c r="O13" s="42">
        <f t="shared" si="4"/>
        <v>0</v>
      </c>
      <c r="P13" s="42" t="e">
        <f t="shared" si="4"/>
        <v>#REF!</v>
      </c>
      <c r="Q13" s="42">
        <f t="shared" si="4"/>
        <v>0</v>
      </c>
      <c r="R13" s="42" t="e">
        <f t="shared" si="4"/>
        <v>#REF!</v>
      </c>
      <c r="S13" s="42">
        <f>+S14+S16</f>
        <v>0</v>
      </c>
      <c r="T13" s="42" t="e">
        <f t="shared" si="4"/>
        <v>#REF!</v>
      </c>
      <c r="U13" s="42">
        <f>+U14+U16</f>
        <v>0</v>
      </c>
      <c r="V13" s="42" t="e">
        <f t="shared" si="4"/>
        <v>#REF!</v>
      </c>
      <c r="W13" s="42">
        <f>+W14+W16</f>
        <v>0</v>
      </c>
      <c r="X13" s="42" t="e">
        <f t="shared" si="4"/>
        <v>#REF!</v>
      </c>
      <c r="Y13" s="42">
        <f>+Y14+Y16</f>
        <v>0</v>
      </c>
      <c r="Z13" s="42" t="e">
        <f t="shared" si="4"/>
        <v>#REF!</v>
      </c>
      <c r="AA13" s="42">
        <f t="shared" si="4"/>
        <v>0</v>
      </c>
      <c r="AB13" s="43" t="e">
        <f t="shared" si="4"/>
        <v>#REF!</v>
      </c>
      <c r="AC13" s="44">
        <f>+AC14+AC16</f>
        <v>0</v>
      </c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</row>
    <row r="14" spans="1:188" s="1" customFormat="1" ht="16.5" hidden="1" thickBot="1" x14ac:dyDescent="0.3">
      <c r="A14" s="38"/>
      <c r="B14" s="39" t="s">
        <v>35</v>
      </c>
      <c r="C14" s="39"/>
      <c r="D14" s="39"/>
      <c r="E14" s="39"/>
      <c r="F14" s="40"/>
      <c r="G14" s="45" t="s">
        <v>36</v>
      </c>
      <c r="H14" s="46">
        <f t="shared" ref="H14:AC14" si="5">+H15</f>
        <v>0</v>
      </c>
      <c r="I14" s="46">
        <f t="shared" si="5"/>
        <v>0</v>
      </c>
      <c r="J14" s="46">
        <f t="shared" si="5"/>
        <v>0</v>
      </c>
      <c r="K14" s="46">
        <f t="shared" si="5"/>
        <v>0</v>
      </c>
      <c r="L14" s="42" t="e">
        <f t="shared" si="5"/>
        <v>#REF!</v>
      </c>
      <c r="M14" s="42">
        <f t="shared" si="5"/>
        <v>0</v>
      </c>
      <c r="N14" s="42" t="e">
        <f t="shared" si="5"/>
        <v>#REF!</v>
      </c>
      <c r="O14" s="42">
        <f t="shared" si="5"/>
        <v>0</v>
      </c>
      <c r="P14" s="42" t="e">
        <f t="shared" si="5"/>
        <v>#REF!</v>
      </c>
      <c r="Q14" s="42">
        <f t="shared" si="5"/>
        <v>0</v>
      </c>
      <c r="R14" s="42" t="e">
        <f t="shared" si="5"/>
        <v>#REF!</v>
      </c>
      <c r="S14" s="42">
        <f>+S15</f>
        <v>0</v>
      </c>
      <c r="T14" s="42" t="e">
        <f t="shared" si="5"/>
        <v>#REF!</v>
      </c>
      <c r="U14" s="42">
        <f>+U15</f>
        <v>0</v>
      </c>
      <c r="V14" s="42" t="e">
        <f t="shared" si="5"/>
        <v>#REF!</v>
      </c>
      <c r="W14" s="42">
        <f>+W15</f>
        <v>0</v>
      </c>
      <c r="X14" s="42" t="e">
        <f t="shared" si="5"/>
        <v>#REF!</v>
      </c>
      <c r="Y14" s="42">
        <f>+Y15</f>
        <v>0</v>
      </c>
      <c r="Z14" s="42" t="e">
        <f t="shared" si="5"/>
        <v>#REF!</v>
      </c>
      <c r="AA14" s="42">
        <f t="shared" si="5"/>
        <v>0</v>
      </c>
      <c r="AB14" s="43" t="e">
        <f t="shared" si="5"/>
        <v>#REF!</v>
      </c>
      <c r="AC14" s="44">
        <f t="shared" si="5"/>
        <v>0</v>
      </c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</row>
    <row r="15" spans="1:188" ht="15.75" hidden="1" thickBot="1" x14ac:dyDescent="0.25">
      <c r="A15" s="57"/>
      <c r="B15" s="58"/>
      <c r="C15" s="58" t="s">
        <v>37</v>
      </c>
      <c r="D15" s="58"/>
      <c r="E15" s="58"/>
      <c r="F15" s="59"/>
      <c r="G15" s="49" t="s">
        <v>38</v>
      </c>
      <c r="H15" s="60"/>
      <c r="I15" s="61"/>
      <c r="J15" s="60">
        <f>H15+I15</f>
        <v>0</v>
      </c>
      <c r="K15" s="61"/>
      <c r="L15" s="62" t="e">
        <f>#REF!+K15</f>
        <v>#REF!</v>
      </c>
      <c r="M15" s="60"/>
      <c r="N15" s="62" t="e">
        <f>L15+M15</f>
        <v>#REF!</v>
      </c>
      <c r="O15" s="63"/>
      <c r="P15" s="62" t="e">
        <f>O15+N15</f>
        <v>#REF!</v>
      </c>
      <c r="Q15" s="63"/>
      <c r="R15" s="62" t="e">
        <f>P15+Q15</f>
        <v>#REF!</v>
      </c>
      <c r="S15" s="62"/>
      <c r="T15" s="62" t="e">
        <f>R15+S15</f>
        <v>#REF!</v>
      </c>
      <c r="U15" s="62"/>
      <c r="V15" s="62" t="e">
        <f>T15+U15</f>
        <v>#REF!</v>
      </c>
      <c r="W15" s="62"/>
      <c r="X15" s="62" t="e">
        <f>V15+W15</f>
        <v>#REF!</v>
      </c>
      <c r="Y15" s="51"/>
      <c r="Z15" s="62" t="e">
        <f>X15+Y15</f>
        <v>#REF!</v>
      </c>
      <c r="AA15" s="62"/>
      <c r="AB15" s="64" t="e">
        <f>Z15+AA15</f>
        <v>#REF!</v>
      </c>
      <c r="AC15" s="65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</row>
    <row r="16" spans="1:188" ht="15.75" hidden="1" thickBot="1" x14ac:dyDescent="0.25">
      <c r="A16" s="57"/>
      <c r="B16" s="58" t="s">
        <v>39</v>
      </c>
      <c r="C16" s="58"/>
      <c r="D16" s="58"/>
      <c r="E16" s="58"/>
      <c r="F16" s="59"/>
      <c r="G16" s="49" t="s">
        <v>40</v>
      </c>
      <c r="H16" s="60"/>
      <c r="I16" s="61"/>
      <c r="J16" s="60">
        <f>H16+I16</f>
        <v>0</v>
      </c>
      <c r="K16" s="61"/>
      <c r="L16" s="62" t="e">
        <f>#REF!+K16</f>
        <v>#REF!</v>
      </c>
      <c r="M16" s="60"/>
      <c r="N16" s="62" t="e">
        <f>L16+M16</f>
        <v>#REF!</v>
      </c>
      <c r="O16" s="63"/>
      <c r="P16" s="62" t="e">
        <f>O16+N16</f>
        <v>#REF!</v>
      </c>
      <c r="Q16" s="63"/>
      <c r="R16" s="62" t="e">
        <f>P16+Q16</f>
        <v>#REF!</v>
      </c>
      <c r="S16" s="62"/>
      <c r="T16" s="62" t="e">
        <f>R16+S16</f>
        <v>#REF!</v>
      </c>
      <c r="U16" s="62"/>
      <c r="V16" s="62" t="e">
        <f>T16+U16</f>
        <v>#REF!</v>
      </c>
      <c r="W16" s="62"/>
      <c r="X16" s="62" t="e">
        <f>V16+W16</f>
        <v>#REF!</v>
      </c>
      <c r="Y16" s="51"/>
      <c r="Z16" s="62" t="e">
        <f>X16+Y16</f>
        <v>#REF!</v>
      </c>
      <c r="AA16" s="62"/>
      <c r="AB16" s="64" t="e">
        <f>Z16+AA16</f>
        <v>#REF!</v>
      </c>
      <c r="AC16" s="65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</row>
    <row r="17" spans="1:188" ht="15.75" hidden="1" thickBot="1" x14ac:dyDescent="0.25">
      <c r="A17" s="57"/>
      <c r="B17" s="58"/>
      <c r="C17" s="58"/>
      <c r="D17" s="58"/>
      <c r="E17" s="58"/>
      <c r="F17" s="59"/>
      <c r="G17" s="66"/>
      <c r="H17" s="67"/>
      <c r="I17" s="68"/>
      <c r="J17" s="67"/>
      <c r="K17" s="68"/>
      <c r="L17" s="62"/>
      <c r="M17" s="67"/>
      <c r="N17" s="62"/>
      <c r="O17" s="51"/>
      <c r="P17" s="62"/>
      <c r="Q17" s="51"/>
      <c r="R17" s="62"/>
      <c r="S17" s="62"/>
      <c r="T17" s="62"/>
      <c r="U17" s="62"/>
      <c r="V17" s="62"/>
      <c r="W17" s="62"/>
      <c r="X17" s="62"/>
      <c r="Y17" s="51"/>
      <c r="Z17" s="62"/>
      <c r="AA17" s="62"/>
      <c r="AB17" s="64"/>
      <c r="AC17" s="65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</row>
    <row r="18" spans="1:188" ht="16.5" hidden="1" thickBot="1" x14ac:dyDescent="0.25">
      <c r="A18" s="38" t="s">
        <v>41</v>
      </c>
      <c r="B18" s="39"/>
      <c r="C18" s="39"/>
      <c r="D18" s="39"/>
      <c r="E18" s="39"/>
      <c r="F18" s="40"/>
      <c r="G18" s="69" t="s">
        <v>42</v>
      </c>
      <c r="H18" s="46">
        <f t="shared" ref="H18:L18" si="6">+H19</f>
        <v>0</v>
      </c>
      <c r="I18" s="42">
        <f t="shared" si="6"/>
        <v>0</v>
      </c>
      <c r="J18" s="46">
        <f t="shared" si="6"/>
        <v>0</v>
      </c>
      <c r="K18" s="42">
        <f>+K19</f>
        <v>0</v>
      </c>
      <c r="L18" s="42" t="e">
        <f t="shared" si="6"/>
        <v>#REF!</v>
      </c>
      <c r="M18" s="46">
        <f>+M19</f>
        <v>0</v>
      </c>
      <c r="N18" s="42" t="e">
        <f t="shared" ref="N18:AC18" si="7">+N19</f>
        <v>#REF!</v>
      </c>
      <c r="O18" s="42">
        <f>+O19</f>
        <v>0</v>
      </c>
      <c r="P18" s="42" t="e">
        <f t="shared" si="7"/>
        <v>#REF!</v>
      </c>
      <c r="Q18" s="42">
        <f>+Q19</f>
        <v>0</v>
      </c>
      <c r="R18" s="42" t="e">
        <f t="shared" si="7"/>
        <v>#REF!</v>
      </c>
      <c r="S18" s="42">
        <f>+S19</f>
        <v>0</v>
      </c>
      <c r="T18" s="42" t="e">
        <f t="shared" si="7"/>
        <v>#REF!</v>
      </c>
      <c r="U18" s="42">
        <f>+U19</f>
        <v>0</v>
      </c>
      <c r="V18" s="42" t="e">
        <f t="shared" si="7"/>
        <v>#REF!</v>
      </c>
      <c r="W18" s="42">
        <f>+W19</f>
        <v>0</v>
      </c>
      <c r="X18" s="42" t="e">
        <f t="shared" si="7"/>
        <v>#REF!</v>
      </c>
      <c r="Y18" s="42">
        <f>+Y19</f>
        <v>0</v>
      </c>
      <c r="Z18" s="42" t="e">
        <f t="shared" si="7"/>
        <v>#REF!</v>
      </c>
      <c r="AA18" s="42">
        <f t="shared" si="7"/>
        <v>0</v>
      </c>
      <c r="AB18" s="43" t="e">
        <f t="shared" si="7"/>
        <v>#REF!</v>
      </c>
      <c r="AC18" s="44">
        <f t="shared" si="7"/>
        <v>0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</row>
    <row r="19" spans="1:188" s="1" customFormat="1" ht="16.5" hidden="1" thickBot="1" x14ac:dyDescent="0.3">
      <c r="A19" s="38"/>
      <c r="B19" s="39" t="s">
        <v>35</v>
      </c>
      <c r="C19" s="39"/>
      <c r="D19" s="39"/>
      <c r="E19" s="39"/>
      <c r="F19" s="40"/>
      <c r="G19" s="41" t="s">
        <v>43</v>
      </c>
      <c r="H19" s="46">
        <f>+H20+H22+H23+H24</f>
        <v>0</v>
      </c>
      <c r="I19" s="46">
        <f t="shared" ref="I19:AB19" si="8">+I20+I22+I23+I24</f>
        <v>0</v>
      </c>
      <c r="J19" s="46">
        <f t="shared" si="8"/>
        <v>0</v>
      </c>
      <c r="K19" s="46">
        <f t="shared" si="8"/>
        <v>0</v>
      </c>
      <c r="L19" s="46" t="e">
        <f t="shared" si="8"/>
        <v>#REF!</v>
      </c>
      <c r="M19" s="46">
        <f t="shared" si="8"/>
        <v>0</v>
      </c>
      <c r="N19" s="46" t="e">
        <f t="shared" si="8"/>
        <v>#REF!</v>
      </c>
      <c r="O19" s="46">
        <f t="shared" si="8"/>
        <v>0</v>
      </c>
      <c r="P19" s="46" t="e">
        <f t="shared" si="8"/>
        <v>#REF!</v>
      </c>
      <c r="Q19" s="46">
        <f t="shared" si="8"/>
        <v>0</v>
      </c>
      <c r="R19" s="46" t="e">
        <f t="shared" si="8"/>
        <v>#REF!</v>
      </c>
      <c r="S19" s="46">
        <f t="shared" si="8"/>
        <v>0</v>
      </c>
      <c r="T19" s="46" t="e">
        <f t="shared" si="8"/>
        <v>#REF!</v>
      </c>
      <c r="U19" s="46">
        <f t="shared" si="8"/>
        <v>0</v>
      </c>
      <c r="V19" s="46" t="e">
        <f t="shared" si="8"/>
        <v>#REF!</v>
      </c>
      <c r="W19" s="46">
        <f t="shared" si="8"/>
        <v>0</v>
      </c>
      <c r="X19" s="46" t="e">
        <f t="shared" si="8"/>
        <v>#REF!</v>
      </c>
      <c r="Y19" s="46">
        <f t="shared" si="8"/>
        <v>0</v>
      </c>
      <c r="Z19" s="46" t="e">
        <f t="shared" si="8"/>
        <v>#REF!</v>
      </c>
      <c r="AA19" s="46">
        <f t="shared" si="8"/>
        <v>0</v>
      </c>
      <c r="AB19" s="47" t="e">
        <f t="shared" si="8"/>
        <v>#REF!</v>
      </c>
      <c r="AC19" s="37">
        <f>+AC20+AC22+AC23+AC24</f>
        <v>0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</row>
    <row r="20" spans="1:188" ht="15.75" hidden="1" thickBot="1" x14ac:dyDescent="0.25">
      <c r="A20" s="57"/>
      <c r="B20" s="58"/>
      <c r="C20" s="58" t="s">
        <v>37</v>
      </c>
      <c r="D20" s="58"/>
      <c r="E20" s="58"/>
      <c r="F20" s="59"/>
      <c r="G20" s="66" t="s">
        <v>44</v>
      </c>
      <c r="H20" s="67"/>
      <c r="I20" s="68"/>
      <c r="J20" s="60">
        <f>H20+I20</f>
        <v>0</v>
      </c>
      <c r="K20" s="68"/>
      <c r="L20" s="62" t="e">
        <f>#REF!+K20</f>
        <v>#REF!</v>
      </c>
      <c r="M20" s="67"/>
      <c r="N20" s="62" t="e">
        <f>L20+M20</f>
        <v>#REF!</v>
      </c>
      <c r="O20" s="51"/>
      <c r="P20" s="62" t="e">
        <f>O20+N20</f>
        <v>#REF!</v>
      </c>
      <c r="Q20" s="51"/>
      <c r="R20" s="62" t="e">
        <f>P20+Q20</f>
        <v>#REF!</v>
      </c>
      <c r="S20" s="62"/>
      <c r="T20" s="62" t="e">
        <f>R20+S20</f>
        <v>#REF!</v>
      </c>
      <c r="U20" s="62"/>
      <c r="V20" s="62" t="e">
        <f>T20+U20</f>
        <v>#REF!</v>
      </c>
      <c r="W20" s="62"/>
      <c r="X20" s="62" t="e">
        <f>V20+W20</f>
        <v>#REF!</v>
      </c>
      <c r="Y20" s="51"/>
      <c r="Z20" s="62" t="e">
        <f>X20+Y20</f>
        <v>#REF!</v>
      </c>
      <c r="AA20" s="62"/>
      <c r="AB20" s="64" t="e">
        <f>Z20+AA20</f>
        <v>#REF!</v>
      </c>
      <c r="AC20" s="65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</row>
    <row r="21" spans="1:188" ht="15.75" hidden="1" thickBot="1" x14ac:dyDescent="0.25">
      <c r="A21" s="57"/>
      <c r="B21" s="58"/>
      <c r="C21" s="58"/>
      <c r="D21" s="58"/>
      <c r="E21" s="58"/>
      <c r="F21" s="59"/>
      <c r="G21" s="66"/>
      <c r="H21" s="67"/>
      <c r="I21" s="68"/>
      <c r="J21" s="60">
        <f>H21+I21</f>
        <v>0</v>
      </c>
      <c r="K21" s="68"/>
      <c r="L21" s="62" t="e">
        <f>#REF!+K21</f>
        <v>#REF!</v>
      </c>
      <c r="M21" s="67"/>
      <c r="N21" s="62"/>
      <c r="O21" s="51"/>
      <c r="P21" s="62"/>
      <c r="Q21" s="51"/>
      <c r="R21" s="62"/>
      <c r="S21" s="62"/>
      <c r="T21" s="62"/>
      <c r="U21" s="62"/>
      <c r="V21" s="62"/>
      <c r="W21" s="62"/>
      <c r="X21" s="62"/>
      <c r="Y21" s="51"/>
      <c r="Z21" s="62"/>
      <c r="AA21" s="62"/>
      <c r="AB21" s="64"/>
      <c r="AC21" s="65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</row>
    <row r="22" spans="1:188" ht="15.75" hidden="1" thickBot="1" x14ac:dyDescent="0.25">
      <c r="A22" s="57"/>
      <c r="B22" s="58"/>
      <c r="C22" s="58" t="s">
        <v>35</v>
      </c>
      <c r="D22" s="58"/>
      <c r="E22" s="58"/>
      <c r="F22" s="59"/>
      <c r="G22" s="66" t="s">
        <v>45</v>
      </c>
      <c r="H22" s="67"/>
      <c r="I22" s="68"/>
      <c r="J22" s="60">
        <f>H22+I22</f>
        <v>0</v>
      </c>
      <c r="K22" s="68"/>
      <c r="L22" s="62" t="e">
        <f>#REF!+K22</f>
        <v>#REF!</v>
      </c>
      <c r="M22" s="67"/>
      <c r="N22" s="62" t="e">
        <f>L22+M22</f>
        <v>#REF!</v>
      </c>
      <c r="O22" s="51"/>
      <c r="P22" s="62" t="e">
        <f>O22+N22</f>
        <v>#REF!</v>
      </c>
      <c r="Q22" s="51"/>
      <c r="R22" s="62" t="e">
        <f>P22+Q22</f>
        <v>#REF!</v>
      </c>
      <c r="S22" s="62"/>
      <c r="T22" s="62" t="e">
        <f>R22+S22</f>
        <v>#REF!</v>
      </c>
      <c r="U22" s="62"/>
      <c r="V22" s="62" t="e">
        <f>T22+U22</f>
        <v>#REF!</v>
      </c>
      <c r="W22" s="62"/>
      <c r="X22" s="62" t="e">
        <f>V22+W22</f>
        <v>#REF!</v>
      </c>
      <c r="Y22" s="51"/>
      <c r="Z22" s="62" t="e">
        <f>X22+Y22</f>
        <v>#REF!</v>
      </c>
      <c r="AA22" s="62"/>
      <c r="AB22" s="64" t="e">
        <f>Z22+AA22</f>
        <v>#REF!</v>
      </c>
      <c r="AC22" s="65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</row>
    <row r="23" spans="1:188" ht="15.75" hidden="1" thickBot="1" x14ac:dyDescent="0.25">
      <c r="A23" s="57"/>
      <c r="B23" s="58"/>
      <c r="C23" s="58"/>
      <c r="D23" s="58"/>
      <c r="E23" s="58"/>
      <c r="F23" s="59"/>
      <c r="G23" s="66" t="s">
        <v>46</v>
      </c>
      <c r="H23" s="67"/>
      <c r="I23" s="68"/>
      <c r="J23" s="60">
        <f>H23+I23</f>
        <v>0</v>
      </c>
      <c r="K23" s="68"/>
      <c r="L23" s="62" t="e">
        <f>#REF!+K23</f>
        <v>#REF!</v>
      </c>
      <c r="M23" s="67"/>
      <c r="N23" s="62" t="e">
        <f>L23+M23</f>
        <v>#REF!</v>
      </c>
      <c r="O23" s="51"/>
      <c r="P23" s="62" t="e">
        <f>O23+N23</f>
        <v>#REF!</v>
      </c>
      <c r="Q23" s="51"/>
      <c r="R23" s="62" t="e">
        <f>P23+Q23</f>
        <v>#REF!</v>
      </c>
      <c r="S23" s="62"/>
      <c r="T23" s="62" t="e">
        <f>R23+S23</f>
        <v>#REF!</v>
      </c>
      <c r="U23" s="62"/>
      <c r="V23" s="62" t="e">
        <f>+T23+U23</f>
        <v>#REF!</v>
      </c>
      <c r="W23" s="62"/>
      <c r="X23" s="62" t="e">
        <f>V23+W23</f>
        <v>#REF!</v>
      </c>
      <c r="Y23" s="51"/>
      <c r="Z23" s="62" t="e">
        <f>X23+Y23</f>
        <v>#REF!</v>
      </c>
      <c r="AA23" s="62"/>
      <c r="AB23" s="64" t="e">
        <f>Z23+AA23</f>
        <v>#REF!</v>
      </c>
      <c r="AC23" s="65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</row>
    <row r="24" spans="1:188" ht="15.75" hidden="1" thickBot="1" x14ac:dyDescent="0.25">
      <c r="A24" s="57"/>
      <c r="B24" s="58"/>
      <c r="C24" s="58"/>
      <c r="D24" s="58"/>
      <c r="E24" s="58"/>
      <c r="F24" s="59"/>
      <c r="G24" s="66" t="s">
        <v>47</v>
      </c>
      <c r="H24" s="67"/>
      <c r="I24" s="68"/>
      <c r="J24" s="60">
        <f>H24+I24</f>
        <v>0</v>
      </c>
      <c r="K24" s="68"/>
      <c r="L24" s="62" t="e">
        <f>#REF!+K24</f>
        <v>#REF!</v>
      </c>
      <c r="M24" s="67"/>
      <c r="N24" s="62" t="e">
        <f>L24+M24</f>
        <v>#REF!</v>
      </c>
      <c r="O24" s="51"/>
      <c r="P24" s="62" t="e">
        <f>O24+N24</f>
        <v>#REF!</v>
      </c>
      <c r="Q24" s="51"/>
      <c r="R24" s="62" t="e">
        <f>P24+Q24</f>
        <v>#REF!</v>
      </c>
      <c r="S24" s="62"/>
      <c r="T24" s="62" t="e">
        <f>R24+S24</f>
        <v>#REF!</v>
      </c>
      <c r="U24" s="62"/>
      <c r="V24" s="62" t="e">
        <f>+T24+U24</f>
        <v>#REF!</v>
      </c>
      <c r="W24" s="62"/>
      <c r="X24" s="62" t="e">
        <f>V24+W24</f>
        <v>#REF!</v>
      </c>
      <c r="Y24" s="51"/>
      <c r="Z24" s="62" t="e">
        <f>X24+Y24</f>
        <v>#REF!</v>
      </c>
      <c r="AA24" s="62"/>
      <c r="AB24" s="64" t="e">
        <f>Z24+AA24</f>
        <v>#REF!</v>
      </c>
      <c r="AC24" s="65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</row>
    <row r="25" spans="1:188" ht="20.100000000000001" hidden="1" customHeight="1" thickBot="1" x14ac:dyDescent="0.25">
      <c r="A25" s="38" t="s">
        <v>48</v>
      </c>
      <c r="B25" s="39" t="s">
        <v>24</v>
      </c>
      <c r="C25" s="39"/>
      <c r="D25" s="39"/>
      <c r="E25" s="39"/>
      <c r="F25" s="40"/>
      <c r="G25" s="41" t="s">
        <v>49</v>
      </c>
      <c r="H25" s="46">
        <f t="shared" ref="H25:AB25" si="9">+H26+H30</f>
        <v>0</v>
      </c>
      <c r="I25" s="42">
        <f t="shared" si="9"/>
        <v>0</v>
      </c>
      <c r="J25" s="46">
        <f t="shared" si="9"/>
        <v>0</v>
      </c>
      <c r="K25" s="42">
        <f t="shared" si="9"/>
        <v>0</v>
      </c>
      <c r="L25" s="42" t="e">
        <f t="shared" si="9"/>
        <v>#REF!</v>
      </c>
      <c r="M25" s="46">
        <f>+M26+M30</f>
        <v>0</v>
      </c>
      <c r="N25" s="42" t="e">
        <f t="shared" si="9"/>
        <v>#REF!</v>
      </c>
      <c r="O25" s="42">
        <f>+O26+O30</f>
        <v>0</v>
      </c>
      <c r="P25" s="42" t="e">
        <f t="shared" si="9"/>
        <v>#REF!</v>
      </c>
      <c r="Q25" s="42">
        <f>+Q26+Q30</f>
        <v>0</v>
      </c>
      <c r="R25" s="42" t="e">
        <f t="shared" si="9"/>
        <v>#REF!</v>
      </c>
      <c r="S25" s="42">
        <f>+S26+S30</f>
        <v>0</v>
      </c>
      <c r="T25" s="42" t="e">
        <f t="shared" si="9"/>
        <v>#REF!</v>
      </c>
      <c r="U25" s="42">
        <f>+U26+U30</f>
        <v>0</v>
      </c>
      <c r="V25" s="42" t="e">
        <f t="shared" si="9"/>
        <v>#REF!</v>
      </c>
      <c r="W25" s="42">
        <f>+W26+W30</f>
        <v>0</v>
      </c>
      <c r="X25" s="42" t="e">
        <f t="shared" si="9"/>
        <v>#REF!</v>
      </c>
      <c r="Y25" s="42">
        <f>+Y26+Y30</f>
        <v>0</v>
      </c>
      <c r="Z25" s="42" t="e">
        <f t="shared" si="9"/>
        <v>#REF!</v>
      </c>
      <c r="AA25" s="42">
        <f t="shared" si="9"/>
        <v>0</v>
      </c>
      <c r="AB25" s="43" t="e">
        <f t="shared" si="9"/>
        <v>#REF!</v>
      </c>
      <c r="AC25" s="44">
        <f>+AC26+AC30</f>
        <v>0</v>
      </c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</row>
    <row r="26" spans="1:188" ht="16.5" hidden="1" thickBot="1" x14ac:dyDescent="0.25">
      <c r="A26" s="38" t="s">
        <v>50</v>
      </c>
      <c r="B26" s="39"/>
      <c r="C26" s="39"/>
      <c r="D26" s="39"/>
      <c r="E26" s="39"/>
      <c r="F26" s="40"/>
      <c r="G26" s="41" t="s">
        <v>51</v>
      </c>
      <c r="H26" s="46">
        <f t="shared" ref="H26:AC26" si="10">+H27</f>
        <v>0</v>
      </c>
      <c r="I26" s="42">
        <f t="shared" si="10"/>
        <v>0</v>
      </c>
      <c r="J26" s="46">
        <f t="shared" si="10"/>
        <v>0</v>
      </c>
      <c r="K26" s="42">
        <f t="shared" si="10"/>
        <v>0</v>
      </c>
      <c r="L26" s="42" t="e">
        <f t="shared" si="10"/>
        <v>#REF!</v>
      </c>
      <c r="M26" s="46">
        <f>+M27</f>
        <v>0</v>
      </c>
      <c r="N26" s="42" t="e">
        <f t="shared" si="10"/>
        <v>#REF!</v>
      </c>
      <c r="O26" s="42">
        <f>+O27</f>
        <v>0</v>
      </c>
      <c r="P26" s="42" t="e">
        <f t="shared" si="10"/>
        <v>#REF!</v>
      </c>
      <c r="Q26" s="42">
        <f>+Q27</f>
        <v>0</v>
      </c>
      <c r="R26" s="42" t="e">
        <f t="shared" si="10"/>
        <v>#REF!</v>
      </c>
      <c r="S26" s="42">
        <f>+S27</f>
        <v>0</v>
      </c>
      <c r="T26" s="42" t="e">
        <f t="shared" si="10"/>
        <v>#REF!</v>
      </c>
      <c r="U26" s="42">
        <f>+U27</f>
        <v>0</v>
      </c>
      <c r="V26" s="42" t="e">
        <f t="shared" si="10"/>
        <v>#REF!</v>
      </c>
      <c r="W26" s="42">
        <f>+W27</f>
        <v>0</v>
      </c>
      <c r="X26" s="42" t="e">
        <f t="shared" si="10"/>
        <v>#REF!</v>
      </c>
      <c r="Y26" s="42">
        <f>+Y27</f>
        <v>0</v>
      </c>
      <c r="Z26" s="42" t="e">
        <f t="shared" si="10"/>
        <v>#REF!</v>
      </c>
      <c r="AA26" s="42">
        <f t="shared" si="10"/>
        <v>0</v>
      </c>
      <c r="AB26" s="43" t="e">
        <f t="shared" si="10"/>
        <v>#REF!</v>
      </c>
      <c r="AC26" s="44">
        <f t="shared" si="10"/>
        <v>0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</row>
    <row r="27" spans="1:188" ht="16.5" hidden="1" thickBot="1" x14ac:dyDescent="0.25">
      <c r="A27" s="38" t="s">
        <v>52</v>
      </c>
      <c r="B27" s="39"/>
      <c r="C27" s="39"/>
      <c r="D27" s="39"/>
      <c r="E27" s="39"/>
      <c r="F27" s="40"/>
      <c r="G27" s="41" t="s">
        <v>53</v>
      </c>
      <c r="H27" s="46">
        <f t="shared" ref="H27:AB27" si="11">+H28+H29</f>
        <v>0</v>
      </c>
      <c r="I27" s="42">
        <f t="shared" si="11"/>
        <v>0</v>
      </c>
      <c r="J27" s="46">
        <f t="shared" si="11"/>
        <v>0</v>
      </c>
      <c r="K27" s="42">
        <f t="shared" si="11"/>
        <v>0</v>
      </c>
      <c r="L27" s="42" t="e">
        <f t="shared" si="11"/>
        <v>#REF!</v>
      </c>
      <c r="M27" s="46">
        <f>+M28+M29</f>
        <v>0</v>
      </c>
      <c r="N27" s="42" t="e">
        <f t="shared" si="11"/>
        <v>#REF!</v>
      </c>
      <c r="O27" s="42">
        <f>+O28+O29</f>
        <v>0</v>
      </c>
      <c r="P27" s="42" t="e">
        <f t="shared" si="11"/>
        <v>#REF!</v>
      </c>
      <c r="Q27" s="42">
        <f>+Q28+Q29</f>
        <v>0</v>
      </c>
      <c r="R27" s="42" t="e">
        <f t="shared" si="11"/>
        <v>#REF!</v>
      </c>
      <c r="S27" s="42">
        <f>+S28+S29</f>
        <v>0</v>
      </c>
      <c r="T27" s="42" t="e">
        <f t="shared" si="11"/>
        <v>#REF!</v>
      </c>
      <c r="U27" s="42">
        <f>+U28+U29</f>
        <v>0</v>
      </c>
      <c r="V27" s="42" t="e">
        <f t="shared" si="11"/>
        <v>#REF!</v>
      </c>
      <c r="W27" s="42">
        <f>+W28+W29</f>
        <v>0</v>
      </c>
      <c r="X27" s="42" t="e">
        <f t="shared" si="11"/>
        <v>#REF!</v>
      </c>
      <c r="Y27" s="42">
        <f>+Y28+Y29</f>
        <v>0</v>
      </c>
      <c r="Z27" s="42" t="e">
        <f t="shared" si="11"/>
        <v>#REF!</v>
      </c>
      <c r="AA27" s="42">
        <f t="shared" si="11"/>
        <v>0</v>
      </c>
      <c r="AB27" s="43" t="e">
        <f t="shared" si="11"/>
        <v>#REF!</v>
      </c>
      <c r="AC27" s="44">
        <f>+AC28+AC29</f>
        <v>0</v>
      </c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</row>
    <row r="28" spans="1:188" ht="15.75" hidden="1" thickBot="1" x14ac:dyDescent="0.25">
      <c r="A28" s="57"/>
      <c r="B28" s="58" t="s">
        <v>54</v>
      </c>
      <c r="C28" s="58"/>
      <c r="D28" s="58"/>
      <c r="E28" s="58"/>
      <c r="F28" s="59"/>
      <c r="G28" s="49" t="s">
        <v>55</v>
      </c>
      <c r="H28" s="60"/>
      <c r="I28" s="61"/>
      <c r="J28" s="60">
        <f>H28+I28</f>
        <v>0</v>
      </c>
      <c r="K28" s="61"/>
      <c r="L28" s="62" t="e">
        <f>#REF!+K28</f>
        <v>#REF!</v>
      </c>
      <c r="M28" s="60"/>
      <c r="N28" s="62" t="e">
        <f>L28+M28</f>
        <v>#REF!</v>
      </c>
      <c r="O28" s="63"/>
      <c r="P28" s="62" t="e">
        <f>O28+N28</f>
        <v>#REF!</v>
      </c>
      <c r="Q28" s="63"/>
      <c r="R28" s="62" t="e">
        <f>P28+Q28</f>
        <v>#REF!</v>
      </c>
      <c r="S28" s="62"/>
      <c r="T28" s="62" t="e">
        <f>R28+S28</f>
        <v>#REF!</v>
      </c>
      <c r="U28" s="62"/>
      <c r="V28" s="62" t="e">
        <f>T28+U28</f>
        <v>#REF!</v>
      </c>
      <c r="W28" s="62"/>
      <c r="X28" s="62" t="e">
        <f>V28+W28</f>
        <v>#REF!</v>
      </c>
      <c r="Y28" s="51"/>
      <c r="Z28" s="62" t="e">
        <f>X28+Y28</f>
        <v>#REF!</v>
      </c>
      <c r="AA28" s="62"/>
      <c r="AB28" s="64" t="e">
        <f>Z28+AA28</f>
        <v>#REF!</v>
      </c>
      <c r="AC28" s="65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</row>
    <row r="29" spans="1:188" ht="15.75" hidden="1" thickBot="1" x14ac:dyDescent="0.25">
      <c r="A29" s="57"/>
      <c r="B29" s="58" t="s">
        <v>24</v>
      </c>
      <c r="C29" s="58"/>
      <c r="D29" s="58"/>
      <c r="E29" s="58"/>
      <c r="F29" s="59"/>
      <c r="G29" s="49" t="s">
        <v>56</v>
      </c>
      <c r="H29" s="60"/>
      <c r="I29" s="61"/>
      <c r="J29" s="60">
        <f>H29+I29</f>
        <v>0</v>
      </c>
      <c r="K29" s="61"/>
      <c r="L29" s="62" t="e">
        <f>#REF!+K29</f>
        <v>#REF!</v>
      </c>
      <c r="M29" s="60"/>
      <c r="N29" s="62" t="e">
        <f>L29+M29</f>
        <v>#REF!</v>
      </c>
      <c r="O29" s="63"/>
      <c r="P29" s="62" t="e">
        <f>O29+N29</f>
        <v>#REF!</v>
      </c>
      <c r="Q29" s="63"/>
      <c r="R29" s="62" t="e">
        <f>P29+Q29</f>
        <v>#REF!</v>
      </c>
      <c r="S29" s="62"/>
      <c r="T29" s="62" t="e">
        <f>R29+S29</f>
        <v>#REF!</v>
      </c>
      <c r="U29" s="62"/>
      <c r="V29" s="62" t="e">
        <f>T29+U29</f>
        <v>#REF!</v>
      </c>
      <c r="W29" s="62"/>
      <c r="X29" s="62" t="e">
        <f>V29+W29</f>
        <v>#REF!</v>
      </c>
      <c r="Y29" s="51"/>
      <c r="Z29" s="62" t="e">
        <f>X29+Y29</f>
        <v>#REF!</v>
      </c>
      <c r="AA29" s="62"/>
      <c r="AB29" s="64" t="e">
        <f>Z29+AA29</f>
        <v>#REF!</v>
      </c>
      <c r="AC29" s="65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</row>
    <row r="30" spans="1:188" ht="16.5" hidden="1" thickBot="1" x14ac:dyDescent="0.25">
      <c r="A30" s="38" t="s">
        <v>57</v>
      </c>
      <c r="B30" s="39"/>
      <c r="C30" s="39"/>
      <c r="D30" s="39"/>
      <c r="E30" s="39"/>
      <c r="F30" s="40"/>
      <c r="G30" s="70" t="s">
        <v>58</v>
      </c>
      <c r="H30" s="46">
        <f t="shared" ref="H30:AC30" si="12">+H31</f>
        <v>0</v>
      </c>
      <c r="I30" s="42">
        <f t="shared" si="12"/>
        <v>0</v>
      </c>
      <c r="J30" s="46">
        <f t="shared" si="12"/>
        <v>0</v>
      </c>
      <c r="K30" s="42">
        <f t="shared" si="12"/>
        <v>0</v>
      </c>
      <c r="L30" s="42" t="e">
        <f t="shared" si="12"/>
        <v>#REF!</v>
      </c>
      <c r="M30" s="46">
        <f>+M31</f>
        <v>0</v>
      </c>
      <c r="N30" s="42" t="e">
        <f t="shared" si="12"/>
        <v>#REF!</v>
      </c>
      <c r="O30" s="42">
        <f>+O31</f>
        <v>0</v>
      </c>
      <c r="P30" s="42" t="e">
        <f t="shared" si="12"/>
        <v>#REF!</v>
      </c>
      <c r="Q30" s="42">
        <f>+Q31</f>
        <v>0</v>
      </c>
      <c r="R30" s="42" t="e">
        <f t="shared" si="12"/>
        <v>#REF!</v>
      </c>
      <c r="S30" s="42">
        <f>+S31</f>
        <v>0</v>
      </c>
      <c r="T30" s="42" t="e">
        <f t="shared" si="12"/>
        <v>#REF!</v>
      </c>
      <c r="U30" s="42">
        <f>+U31</f>
        <v>0</v>
      </c>
      <c r="V30" s="42" t="e">
        <f t="shared" si="12"/>
        <v>#REF!</v>
      </c>
      <c r="W30" s="42">
        <f>+W31</f>
        <v>0</v>
      </c>
      <c r="X30" s="42" t="e">
        <f t="shared" si="12"/>
        <v>#REF!</v>
      </c>
      <c r="Y30" s="42">
        <f>+Y31</f>
        <v>0</v>
      </c>
      <c r="Z30" s="42" t="e">
        <f t="shared" si="12"/>
        <v>#REF!</v>
      </c>
      <c r="AA30" s="42">
        <f t="shared" si="12"/>
        <v>0</v>
      </c>
      <c r="AB30" s="43" t="e">
        <f t="shared" si="12"/>
        <v>#REF!</v>
      </c>
      <c r="AC30" s="44">
        <f t="shared" si="12"/>
        <v>0</v>
      </c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</row>
    <row r="31" spans="1:188" ht="16.5" hidden="1" thickBot="1" x14ac:dyDescent="0.25">
      <c r="A31" s="38" t="s">
        <v>59</v>
      </c>
      <c r="B31" s="39"/>
      <c r="C31" s="39"/>
      <c r="D31" s="39"/>
      <c r="E31" s="39"/>
      <c r="F31" s="40"/>
      <c r="G31" s="70" t="s">
        <v>60</v>
      </c>
      <c r="H31" s="46">
        <f>+H32+H35+H33+H34</f>
        <v>0</v>
      </c>
      <c r="I31" s="46">
        <f t="shared" ref="I31:AB31" si="13">+I32+I35+I33+I34</f>
        <v>0</v>
      </c>
      <c r="J31" s="46">
        <f t="shared" si="13"/>
        <v>0</v>
      </c>
      <c r="K31" s="46">
        <f t="shared" si="13"/>
        <v>0</v>
      </c>
      <c r="L31" s="46" t="e">
        <f t="shared" si="13"/>
        <v>#REF!</v>
      </c>
      <c r="M31" s="46">
        <f t="shared" si="13"/>
        <v>0</v>
      </c>
      <c r="N31" s="46" t="e">
        <f t="shared" si="13"/>
        <v>#REF!</v>
      </c>
      <c r="O31" s="46">
        <f t="shared" si="13"/>
        <v>0</v>
      </c>
      <c r="P31" s="46" t="e">
        <f t="shared" si="13"/>
        <v>#REF!</v>
      </c>
      <c r="Q31" s="46">
        <f t="shared" si="13"/>
        <v>0</v>
      </c>
      <c r="R31" s="46" t="e">
        <f t="shared" si="13"/>
        <v>#REF!</v>
      </c>
      <c r="S31" s="46">
        <f t="shared" si="13"/>
        <v>0</v>
      </c>
      <c r="T31" s="46" t="e">
        <f t="shared" si="13"/>
        <v>#REF!</v>
      </c>
      <c r="U31" s="46">
        <f t="shared" si="13"/>
        <v>0</v>
      </c>
      <c r="V31" s="46" t="e">
        <f t="shared" si="13"/>
        <v>#REF!</v>
      </c>
      <c r="W31" s="46">
        <f t="shared" si="13"/>
        <v>0</v>
      </c>
      <c r="X31" s="46" t="e">
        <f t="shared" si="13"/>
        <v>#REF!</v>
      </c>
      <c r="Y31" s="46">
        <f t="shared" si="13"/>
        <v>0</v>
      </c>
      <c r="Z31" s="46" t="e">
        <f t="shared" si="13"/>
        <v>#REF!</v>
      </c>
      <c r="AA31" s="46">
        <f t="shared" si="13"/>
        <v>0</v>
      </c>
      <c r="AB31" s="47" t="e">
        <f t="shared" si="13"/>
        <v>#REF!</v>
      </c>
      <c r="AC31" s="44">
        <f>+AC32+AC35</f>
        <v>0</v>
      </c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</row>
    <row r="32" spans="1:188" ht="15.75" hidden="1" thickBot="1" x14ac:dyDescent="0.25">
      <c r="A32" s="57"/>
      <c r="B32" s="58">
        <v>12</v>
      </c>
      <c r="C32" s="58"/>
      <c r="D32" s="58"/>
      <c r="E32" s="58"/>
      <c r="F32" s="59"/>
      <c r="G32" s="71" t="s">
        <v>61</v>
      </c>
      <c r="H32" s="60"/>
      <c r="I32" s="61"/>
      <c r="J32" s="60">
        <f>H32+I32</f>
        <v>0</v>
      </c>
      <c r="K32" s="61"/>
      <c r="L32" s="62" t="e">
        <f>#REF!+K32</f>
        <v>#REF!</v>
      </c>
      <c r="M32" s="60"/>
      <c r="N32" s="62" t="e">
        <f>L32+M32</f>
        <v>#REF!</v>
      </c>
      <c r="O32" s="63"/>
      <c r="P32" s="62" t="e">
        <f>O32+N32</f>
        <v>#REF!</v>
      </c>
      <c r="Q32" s="63"/>
      <c r="R32" s="62" t="e">
        <f>P32+Q32</f>
        <v>#REF!</v>
      </c>
      <c r="S32" s="62"/>
      <c r="T32" s="62" t="e">
        <f>R32+S32</f>
        <v>#REF!</v>
      </c>
      <c r="U32" s="62"/>
      <c r="V32" s="62" t="e">
        <f>T32+U32</f>
        <v>#REF!</v>
      </c>
      <c r="W32" s="62"/>
      <c r="X32" s="62" t="e">
        <f>V32+W32</f>
        <v>#REF!</v>
      </c>
      <c r="Y32" s="51"/>
      <c r="Z32" s="62" t="e">
        <f>X32+Y32</f>
        <v>#REF!</v>
      </c>
      <c r="AA32" s="62"/>
      <c r="AB32" s="64" t="e">
        <f>Z32+AA32</f>
        <v>#REF!</v>
      </c>
      <c r="AC32" s="65"/>
      <c r="AD32" s="12" t="s">
        <v>62</v>
      </c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</row>
    <row r="33" spans="1:188" ht="15.75" hidden="1" thickBot="1" x14ac:dyDescent="0.25">
      <c r="A33" s="57"/>
      <c r="B33" s="58">
        <v>24</v>
      </c>
      <c r="C33" s="58"/>
      <c r="D33" s="58"/>
      <c r="E33" s="58"/>
      <c r="F33" s="59"/>
      <c r="G33" s="71" t="s">
        <v>63</v>
      </c>
      <c r="H33" s="60"/>
      <c r="I33" s="61"/>
      <c r="J33" s="60">
        <f t="shared" ref="J33:J34" si="14">H33+I33</f>
        <v>0</v>
      </c>
      <c r="K33" s="61"/>
      <c r="L33" s="62" t="e">
        <f>#REF!+K33</f>
        <v>#REF!</v>
      </c>
      <c r="M33" s="60"/>
      <c r="N33" s="62" t="e">
        <f t="shared" ref="N33:N34" si="15">L33+M33</f>
        <v>#REF!</v>
      </c>
      <c r="O33" s="63"/>
      <c r="P33" s="62" t="e">
        <f t="shared" ref="P33:P34" si="16">O33+N33</f>
        <v>#REF!</v>
      </c>
      <c r="Q33" s="63"/>
      <c r="R33" s="62" t="e">
        <f t="shared" ref="R33:R34" si="17">P33+Q33</f>
        <v>#REF!</v>
      </c>
      <c r="S33" s="62"/>
      <c r="T33" s="62" t="e">
        <f t="shared" ref="T33:T34" si="18">R33+S33</f>
        <v>#REF!</v>
      </c>
      <c r="U33" s="62"/>
      <c r="V33" s="62" t="e">
        <f t="shared" ref="V33:V34" si="19">T33+U33</f>
        <v>#REF!</v>
      </c>
      <c r="W33" s="62"/>
      <c r="X33" s="62" t="e">
        <f t="shared" ref="X33:X34" si="20">V33+W33</f>
        <v>#REF!</v>
      </c>
      <c r="Y33" s="51"/>
      <c r="Z33" s="62" t="e">
        <f t="shared" ref="Z33:Z34" si="21">X33+Y33</f>
        <v>#REF!</v>
      </c>
      <c r="AA33" s="62"/>
      <c r="AB33" s="64" t="e">
        <f t="shared" ref="AB33:AB34" si="22">Z33+AA33</f>
        <v>#REF!</v>
      </c>
      <c r="AC33" s="65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</row>
    <row r="34" spans="1:188" ht="15.75" hidden="1" thickBot="1" x14ac:dyDescent="0.25">
      <c r="A34" s="57"/>
      <c r="B34" s="58">
        <v>32</v>
      </c>
      <c r="C34" s="58"/>
      <c r="D34" s="58"/>
      <c r="E34" s="58"/>
      <c r="F34" s="59"/>
      <c r="G34" s="71" t="s">
        <v>64</v>
      </c>
      <c r="H34" s="60"/>
      <c r="I34" s="61"/>
      <c r="J34" s="60">
        <f t="shared" si="14"/>
        <v>0</v>
      </c>
      <c r="K34" s="61"/>
      <c r="L34" s="62" t="e">
        <f>#REF!+K34</f>
        <v>#REF!</v>
      </c>
      <c r="M34" s="60"/>
      <c r="N34" s="62" t="e">
        <f t="shared" si="15"/>
        <v>#REF!</v>
      </c>
      <c r="O34" s="63"/>
      <c r="P34" s="62" t="e">
        <f t="shared" si="16"/>
        <v>#REF!</v>
      </c>
      <c r="Q34" s="63"/>
      <c r="R34" s="62" t="e">
        <f t="shared" si="17"/>
        <v>#REF!</v>
      </c>
      <c r="S34" s="62"/>
      <c r="T34" s="62" t="e">
        <f t="shared" si="18"/>
        <v>#REF!</v>
      </c>
      <c r="U34" s="62"/>
      <c r="V34" s="62" t="e">
        <f t="shared" si="19"/>
        <v>#REF!</v>
      </c>
      <c r="W34" s="62"/>
      <c r="X34" s="62" t="e">
        <f t="shared" si="20"/>
        <v>#REF!</v>
      </c>
      <c r="Y34" s="51"/>
      <c r="Z34" s="62" t="e">
        <f t="shared" si="21"/>
        <v>#REF!</v>
      </c>
      <c r="AA34" s="62"/>
      <c r="AB34" s="64" t="e">
        <f t="shared" si="22"/>
        <v>#REF!</v>
      </c>
      <c r="AC34" s="65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</row>
    <row r="35" spans="1:188" ht="15.75" hidden="1" thickBot="1" x14ac:dyDescent="0.25">
      <c r="A35" s="57"/>
      <c r="B35" s="58" t="s">
        <v>65</v>
      </c>
      <c r="C35" s="58"/>
      <c r="D35" s="58"/>
      <c r="E35" s="58"/>
      <c r="F35" s="59"/>
      <c r="G35" s="71" t="s">
        <v>66</v>
      </c>
      <c r="H35" s="60"/>
      <c r="I35" s="61"/>
      <c r="J35" s="60">
        <f>H35+I35</f>
        <v>0</v>
      </c>
      <c r="K35" s="61"/>
      <c r="L35" s="62" t="e">
        <f>#REF!+K35</f>
        <v>#REF!</v>
      </c>
      <c r="M35" s="60"/>
      <c r="N35" s="62" t="e">
        <f>L35+M35</f>
        <v>#REF!</v>
      </c>
      <c r="O35" s="63"/>
      <c r="P35" s="62" t="e">
        <f>O35+N35</f>
        <v>#REF!</v>
      </c>
      <c r="Q35" s="63"/>
      <c r="R35" s="62" t="e">
        <f>P35+Q35</f>
        <v>#REF!</v>
      </c>
      <c r="S35" s="62"/>
      <c r="T35" s="62" t="e">
        <f>R35+S35</f>
        <v>#REF!</v>
      </c>
      <c r="U35" s="62"/>
      <c r="V35" s="62" t="e">
        <f>T35+U35</f>
        <v>#REF!</v>
      </c>
      <c r="W35" s="62"/>
      <c r="X35" s="62" t="e">
        <f>V35+W35</f>
        <v>#REF!</v>
      </c>
      <c r="Y35" s="51"/>
      <c r="Z35" s="62" t="e">
        <f>X35+Y35</f>
        <v>#REF!</v>
      </c>
      <c r="AA35" s="62"/>
      <c r="AB35" s="64" t="e">
        <f>Z35+AA35</f>
        <v>#REF!</v>
      </c>
      <c r="AC35" s="65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</row>
    <row r="36" spans="1:188" ht="32.25" hidden="1" thickBot="1" x14ac:dyDescent="0.25">
      <c r="A36" s="38" t="s">
        <v>67</v>
      </c>
      <c r="B36" s="39"/>
      <c r="C36" s="39"/>
      <c r="D36" s="39"/>
      <c r="E36" s="39"/>
      <c r="F36" s="40"/>
      <c r="G36" s="70" t="s">
        <v>68</v>
      </c>
      <c r="H36" s="46">
        <f t="shared" ref="H36:AC36" si="23">+H37</f>
        <v>0</v>
      </c>
      <c r="I36" s="46">
        <f t="shared" si="23"/>
        <v>0</v>
      </c>
      <c r="J36" s="46">
        <f t="shared" si="23"/>
        <v>0</v>
      </c>
      <c r="K36" s="42">
        <f t="shared" si="23"/>
        <v>0</v>
      </c>
      <c r="L36" s="42" t="e">
        <f t="shared" si="23"/>
        <v>#REF!</v>
      </c>
      <c r="M36" s="42">
        <f t="shared" si="23"/>
        <v>0</v>
      </c>
      <c r="N36" s="42" t="e">
        <f t="shared" si="23"/>
        <v>#REF!</v>
      </c>
      <c r="O36" s="42">
        <f t="shared" si="23"/>
        <v>0</v>
      </c>
      <c r="P36" s="42" t="e">
        <f t="shared" si="23"/>
        <v>#REF!</v>
      </c>
      <c r="Q36" s="42">
        <f t="shared" si="23"/>
        <v>0</v>
      </c>
      <c r="R36" s="42" t="e">
        <f t="shared" si="23"/>
        <v>#REF!</v>
      </c>
      <c r="S36" s="42">
        <f>+S37</f>
        <v>0</v>
      </c>
      <c r="T36" s="42" t="e">
        <f t="shared" si="23"/>
        <v>#REF!</v>
      </c>
      <c r="U36" s="42">
        <f>+U37</f>
        <v>0</v>
      </c>
      <c r="V36" s="42" t="e">
        <f t="shared" si="23"/>
        <v>#REF!</v>
      </c>
      <c r="W36" s="42">
        <f>+W37</f>
        <v>0</v>
      </c>
      <c r="X36" s="42" t="e">
        <f t="shared" si="23"/>
        <v>#REF!</v>
      </c>
      <c r="Y36" s="42">
        <f t="shared" si="23"/>
        <v>0</v>
      </c>
      <c r="Z36" s="42" t="e">
        <f t="shared" si="23"/>
        <v>#REF!</v>
      </c>
      <c r="AA36" s="42">
        <f t="shared" si="23"/>
        <v>0</v>
      </c>
      <c r="AB36" s="43" t="e">
        <f t="shared" si="23"/>
        <v>#REF!</v>
      </c>
      <c r="AC36" s="44">
        <f t="shared" si="23"/>
        <v>0</v>
      </c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</row>
    <row r="37" spans="1:188" ht="15.75" hidden="1" thickBot="1" x14ac:dyDescent="0.25">
      <c r="A37" s="57"/>
      <c r="B37" s="58" t="s">
        <v>54</v>
      </c>
      <c r="C37" s="58"/>
      <c r="D37" s="58"/>
      <c r="E37" s="58"/>
      <c r="F37" s="59"/>
      <c r="G37" s="71" t="s">
        <v>69</v>
      </c>
      <c r="H37" s="60"/>
      <c r="I37" s="60"/>
      <c r="J37" s="60">
        <f>H37+I37</f>
        <v>0</v>
      </c>
      <c r="K37" s="62"/>
      <c r="L37" s="62" t="e">
        <f>#REF!+K37</f>
        <v>#REF!</v>
      </c>
      <c r="M37" s="62"/>
      <c r="N37" s="62" t="e">
        <f>L37+M37</f>
        <v>#REF!</v>
      </c>
      <c r="O37" s="62"/>
      <c r="P37" s="62" t="e">
        <f>O37+N37</f>
        <v>#REF!</v>
      </c>
      <c r="Q37" s="62"/>
      <c r="R37" s="62" t="e">
        <f>P37+Q37</f>
        <v>#REF!</v>
      </c>
      <c r="S37" s="62"/>
      <c r="T37" s="62" t="e">
        <f>R37+S37</f>
        <v>#REF!</v>
      </c>
      <c r="U37" s="62"/>
      <c r="V37" s="62" t="e">
        <f>T37+U37</f>
        <v>#REF!</v>
      </c>
      <c r="W37" s="62"/>
      <c r="X37" s="62" t="e">
        <f>V37+W37</f>
        <v>#REF!</v>
      </c>
      <c r="Y37" s="62"/>
      <c r="Z37" s="62" t="e">
        <f>X37+Y37</f>
        <v>#REF!</v>
      </c>
      <c r="AA37" s="62"/>
      <c r="AB37" s="64" t="e">
        <f>Z37+AA37</f>
        <v>#REF!</v>
      </c>
      <c r="AC37" s="65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</row>
    <row r="38" spans="1:188" ht="15.75" hidden="1" thickBot="1" x14ac:dyDescent="0.25">
      <c r="A38" s="57">
        <v>4104</v>
      </c>
      <c r="B38" s="58"/>
      <c r="C38" s="58"/>
      <c r="D38" s="58"/>
      <c r="E38" s="58"/>
      <c r="F38" s="59"/>
      <c r="G38" s="71" t="s">
        <v>70</v>
      </c>
      <c r="H38" s="60"/>
      <c r="I38" s="60"/>
      <c r="J38" s="60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4"/>
      <c r="AC38" s="65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</row>
    <row r="39" spans="1:188" ht="15.75" hidden="1" thickBot="1" x14ac:dyDescent="0.25">
      <c r="A39" s="57"/>
      <c r="B39" s="58"/>
      <c r="C39" s="58"/>
      <c r="D39" s="58"/>
      <c r="E39" s="58"/>
      <c r="F39" s="59"/>
      <c r="G39" s="71" t="s">
        <v>71</v>
      </c>
      <c r="H39" s="60"/>
      <c r="I39" s="60"/>
      <c r="J39" s="60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4"/>
      <c r="AC39" s="65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</row>
    <row r="40" spans="1:188" ht="15.75" hidden="1" thickBot="1" x14ac:dyDescent="0.25">
      <c r="A40" s="57">
        <v>4204</v>
      </c>
      <c r="B40" s="58"/>
      <c r="C40" s="58"/>
      <c r="D40" s="58"/>
      <c r="E40" s="58"/>
      <c r="F40" s="59"/>
      <c r="G40" s="71" t="s">
        <v>72</v>
      </c>
      <c r="H40" s="60"/>
      <c r="I40" s="60"/>
      <c r="J40" s="60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4"/>
      <c r="AC40" s="65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</row>
    <row r="41" spans="1:188" ht="15.75" hidden="1" thickBot="1" x14ac:dyDescent="0.25">
      <c r="A41" s="57"/>
      <c r="B41" s="58"/>
      <c r="C41" s="58"/>
      <c r="D41" s="58"/>
      <c r="E41" s="58"/>
      <c r="F41" s="59"/>
      <c r="G41" s="71" t="s">
        <v>73</v>
      </c>
      <c r="H41" s="60"/>
      <c r="I41" s="60"/>
      <c r="J41" s="60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3"/>
      <c r="AC41" s="74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</row>
    <row r="42" spans="1:188" ht="15.75" hidden="1" thickBot="1" x14ac:dyDescent="0.25">
      <c r="A42" s="57"/>
      <c r="B42" s="58">
        <v>25</v>
      </c>
      <c r="C42" s="58"/>
      <c r="D42" s="58"/>
      <c r="E42" s="58"/>
      <c r="F42" s="59"/>
      <c r="G42" s="71" t="s">
        <v>74</v>
      </c>
      <c r="H42" s="60"/>
      <c r="I42" s="60"/>
      <c r="J42" s="60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74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</row>
    <row r="43" spans="1:188" s="1" customFormat="1" ht="16.5" hidden="1" thickBot="1" x14ac:dyDescent="0.3">
      <c r="A43" s="38">
        <v>4504</v>
      </c>
      <c r="B43" s="39"/>
      <c r="C43" s="39"/>
      <c r="D43" s="39"/>
      <c r="E43" s="39"/>
      <c r="F43" s="40"/>
      <c r="G43" s="70" t="s">
        <v>75</v>
      </c>
      <c r="H43" s="75">
        <f>+H44+H45</f>
        <v>0</v>
      </c>
      <c r="I43" s="75">
        <f>+I44+I45</f>
        <v>0</v>
      </c>
      <c r="J43" s="75">
        <f>J44+J45</f>
        <v>0</v>
      </c>
      <c r="K43" s="75">
        <f t="shared" ref="K43:AB43" si="24">K44+K45</f>
        <v>0</v>
      </c>
      <c r="L43" s="75" t="e">
        <f t="shared" si="24"/>
        <v>#REF!</v>
      </c>
      <c r="M43" s="75">
        <f t="shared" si="24"/>
        <v>0</v>
      </c>
      <c r="N43" s="75" t="e">
        <f t="shared" si="24"/>
        <v>#REF!</v>
      </c>
      <c r="O43" s="75">
        <f t="shared" si="24"/>
        <v>0</v>
      </c>
      <c r="P43" s="75" t="e">
        <f t="shared" si="24"/>
        <v>#REF!</v>
      </c>
      <c r="Q43" s="75">
        <f t="shared" si="24"/>
        <v>0</v>
      </c>
      <c r="R43" s="75" t="e">
        <f t="shared" si="24"/>
        <v>#REF!</v>
      </c>
      <c r="S43" s="75">
        <f t="shared" si="24"/>
        <v>0</v>
      </c>
      <c r="T43" s="75" t="e">
        <f t="shared" si="24"/>
        <v>#REF!</v>
      </c>
      <c r="U43" s="75">
        <f t="shared" si="24"/>
        <v>0</v>
      </c>
      <c r="V43" s="75" t="e">
        <f t="shared" si="24"/>
        <v>#REF!</v>
      </c>
      <c r="W43" s="75">
        <f t="shared" si="24"/>
        <v>0</v>
      </c>
      <c r="X43" s="75" t="e">
        <f t="shared" si="24"/>
        <v>#REF!</v>
      </c>
      <c r="Y43" s="75">
        <f t="shared" si="24"/>
        <v>0</v>
      </c>
      <c r="Z43" s="75" t="e">
        <f t="shared" si="24"/>
        <v>#REF!</v>
      </c>
      <c r="AA43" s="75">
        <f t="shared" si="24"/>
        <v>0</v>
      </c>
      <c r="AB43" s="76" t="e">
        <f t="shared" si="24"/>
        <v>#REF!</v>
      </c>
      <c r="AC43" s="77">
        <f>AC44+AC45</f>
        <v>0</v>
      </c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</row>
    <row r="44" spans="1:188" ht="15.75" hidden="1" thickBot="1" x14ac:dyDescent="0.25">
      <c r="A44" s="57"/>
      <c r="B44" s="78" t="s">
        <v>76</v>
      </c>
      <c r="C44" s="58"/>
      <c r="D44" s="58"/>
      <c r="E44" s="58"/>
      <c r="F44" s="59"/>
      <c r="G44" s="71" t="s">
        <v>77</v>
      </c>
      <c r="H44" s="60"/>
      <c r="I44" s="60"/>
      <c r="J44" s="60">
        <f>+H44+I44</f>
        <v>0</v>
      </c>
      <c r="K44" s="72"/>
      <c r="L44" s="72" t="e">
        <f>#REF!+K44</f>
        <v>#REF!</v>
      </c>
      <c r="M44" s="72"/>
      <c r="N44" s="72" t="e">
        <f>L44+M44</f>
        <v>#REF!</v>
      </c>
      <c r="O44" s="72"/>
      <c r="P44" s="72" t="e">
        <f>N44+O44</f>
        <v>#REF!</v>
      </c>
      <c r="Q44" s="72"/>
      <c r="R44" s="72" t="e">
        <f>P44+Q44</f>
        <v>#REF!</v>
      </c>
      <c r="S44" s="72"/>
      <c r="T44" s="72" t="e">
        <f>R44+S44</f>
        <v>#REF!</v>
      </c>
      <c r="U44" s="72"/>
      <c r="V44" s="72" t="e">
        <f>T44+U44</f>
        <v>#REF!</v>
      </c>
      <c r="W44" s="72"/>
      <c r="X44" s="72" t="e">
        <f>V44+W44</f>
        <v>#REF!</v>
      </c>
      <c r="Y44" s="72"/>
      <c r="Z44" s="72" t="e">
        <f>X44+Y44</f>
        <v>#REF!</v>
      </c>
      <c r="AA44" s="72"/>
      <c r="AB44" s="73" t="e">
        <f>Z44+AA44</f>
        <v>#REF!</v>
      </c>
      <c r="AC44" s="74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</row>
    <row r="45" spans="1:188" ht="15.75" hidden="1" thickBot="1" x14ac:dyDescent="0.25">
      <c r="A45" s="57"/>
      <c r="B45" s="78" t="s">
        <v>78</v>
      </c>
      <c r="C45" s="58"/>
      <c r="D45" s="58"/>
      <c r="E45" s="58"/>
      <c r="F45" s="59"/>
      <c r="G45" s="71" t="s">
        <v>79</v>
      </c>
      <c r="H45" s="60"/>
      <c r="I45" s="60"/>
      <c r="J45" s="60">
        <f>+H45+I45</f>
        <v>0</v>
      </c>
      <c r="K45" s="72"/>
      <c r="L45" s="72" t="e">
        <f>#REF!+K45</f>
        <v>#REF!</v>
      </c>
      <c r="M45" s="72"/>
      <c r="N45" s="72" t="e">
        <f>L45+M45</f>
        <v>#REF!</v>
      </c>
      <c r="O45" s="72"/>
      <c r="P45" s="72" t="e">
        <f>N45+O45</f>
        <v>#REF!</v>
      </c>
      <c r="Q45" s="72"/>
      <c r="R45" s="72" t="e">
        <f>P45+Q45</f>
        <v>#REF!</v>
      </c>
      <c r="S45" s="72"/>
      <c r="T45" s="72" t="e">
        <f>R45+S45</f>
        <v>#REF!</v>
      </c>
      <c r="U45" s="72"/>
      <c r="V45" s="72" t="e">
        <f>T45+U45</f>
        <v>#REF!</v>
      </c>
      <c r="W45" s="72"/>
      <c r="X45" s="72" t="e">
        <f>V45+W45</f>
        <v>#REF!</v>
      </c>
      <c r="Y45" s="72"/>
      <c r="Z45" s="72" t="e">
        <f>X45+Y45</f>
        <v>#REF!</v>
      </c>
      <c r="AA45" s="72"/>
      <c r="AB45" s="73" t="e">
        <f>Z45+AA45</f>
        <v>#REF!</v>
      </c>
      <c r="AC45" s="74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</row>
    <row r="46" spans="1:188" ht="16.5" hidden="1" thickBot="1" x14ac:dyDescent="0.25">
      <c r="A46" s="38" t="s">
        <v>80</v>
      </c>
      <c r="B46" s="39" t="s">
        <v>37</v>
      </c>
      <c r="C46" s="39"/>
      <c r="D46" s="39"/>
      <c r="E46" s="39"/>
      <c r="F46" s="40"/>
      <c r="G46" s="70" t="s">
        <v>81</v>
      </c>
      <c r="H46" s="46">
        <f t="shared" ref="H46:AB46" si="25">+H15+H18+H28+H35+H37</f>
        <v>0</v>
      </c>
      <c r="I46" s="46">
        <f t="shared" si="25"/>
        <v>0</v>
      </c>
      <c r="J46" s="46">
        <f t="shared" si="25"/>
        <v>0</v>
      </c>
      <c r="K46" s="46">
        <f t="shared" si="25"/>
        <v>0</v>
      </c>
      <c r="L46" s="46" t="e">
        <f t="shared" si="25"/>
        <v>#REF!</v>
      </c>
      <c r="M46" s="46">
        <f t="shared" si="25"/>
        <v>0</v>
      </c>
      <c r="N46" s="46" t="e">
        <f t="shared" si="25"/>
        <v>#REF!</v>
      </c>
      <c r="O46" s="46">
        <f t="shared" si="25"/>
        <v>0</v>
      </c>
      <c r="P46" s="46" t="e">
        <f t="shared" si="25"/>
        <v>#REF!</v>
      </c>
      <c r="Q46" s="46">
        <f t="shared" si="25"/>
        <v>0</v>
      </c>
      <c r="R46" s="46" t="e">
        <f t="shared" si="25"/>
        <v>#REF!</v>
      </c>
      <c r="S46" s="46">
        <f>+S15+S18+S28+S35+S37</f>
        <v>0</v>
      </c>
      <c r="T46" s="46" t="e">
        <f t="shared" si="25"/>
        <v>#REF!</v>
      </c>
      <c r="U46" s="46">
        <f>+U15+U18+U28+U35+U37</f>
        <v>0</v>
      </c>
      <c r="V46" s="46" t="e">
        <f t="shared" si="25"/>
        <v>#REF!</v>
      </c>
      <c r="W46" s="46">
        <f t="shared" si="25"/>
        <v>0</v>
      </c>
      <c r="X46" s="46" t="e">
        <f t="shared" si="25"/>
        <v>#REF!</v>
      </c>
      <c r="Y46" s="46">
        <f t="shared" si="25"/>
        <v>0</v>
      </c>
      <c r="Z46" s="46" t="e">
        <f t="shared" si="25"/>
        <v>#REF!</v>
      </c>
      <c r="AA46" s="46">
        <f t="shared" si="25"/>
        <v>0</v>
      </c>
      <c r="AB46" s="47" t="e">
        <f t="shared" si="25"/>
        <v>#REF!</v>
      </c>
      <c r="AC46" s="37">
        <f>+AC15+AC18+AC28+AC35+AC37</f>
        <v>0</v>
      </c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</row>
    <row r="47" spans="1:188" ht="16.5" hidden="1" thickBot="1" x14ac:dyDescent="0.25">
      <c r="A47" s="38"/>
      <c r="B47" s="39" t="s">
        <v>35</v>
      </c>
      <c r="C47" s="39"/>
      <c r="D47" s="39"/>
      <c r="E47" s="39"/>
      <c r="F47" s="39"/>
      <c r="G47" s="79" t="s">
        <v>82</v>
      </c>
      <c r="H47" s="46">
        <f t="shared" ref="H47:AB47" si="26">+H16+H29+H32</f>
        <v>0</v>
      </c>
      <c r="I47" s="46">
        <f t="shared" si="26"/>
        <v>0</v>
      </c>
      <c r="J47" s="46">
        <f t="shared" si="26"/>
        <v>0</v>
      </c>
      <c r="K47" s="46">
        <f t="shared" si="26"/>
        <v>0</v>
      </c>
      <c r="L47" s="46" t="e">
        <f t="shared" si="26"/>
        <v>#REF!</v>
      </c>
      <c r="M47" s="46">
        <f t="shared" si="26"/>
        <v>0</v>
      </c>
      <c r="N47" s="46" t="e">
        <f t="shared" si="26"/>
        <v>#REF!</v>
      </c>
      <c r="O47" s="46">
        <f t="shared" si="26"/>
        <v>0</v>
      </c>
      <c r="P47" s="46" t="e">
        <f t="shared" si="26"/>
        <v>#REF!</v>
      </c>
      <c r="Q47" s="46">
        <f t="shared" si="26"/>
        <v>0</v>
      </c>
      <c r="R47" s="46" t="e">
        <f t="shared" si="26"/>
        <v>#REF!</v>
      </c>
      <c r="S47" s="46">
        <f>+S16+S29+S32</f>
        <v>0</v>
      </c>
      <c r="T47" s="46" t="e">
        <f t="shared" si="26"/>
        <v>#REF!</v>
      </c>
      <c r="U47" s="46">
        <f>+U16+U29+U32</f>
        <v>0</v>
      </c>
      <c r="V47" s="46" t="e">
        <f t="shared" si="26"/>
        <v>#REF!</v>
      </c>
      <c r="W47" s="46">
        <f t="shared" si="26"/>
        <v>0</v>
      </c>
      <c r="X47" s="46" t="e">
        <f t="shared" si="26"/>
        <v>#REF!</v>
      </c>
      <c r="Y47" s="46">
        <f t="shared" si="26"/>
        <v>0</v>
      </c>
      <c r="Z47" s="46" t="e">
        <f t="shared" si="26"/>
        <v>#REF!</v>
      </c>
      <c r="AA47" s="46">
        <f t="shared" si="26"/>
        <v>0</v>
      </c>
      <c r="AB47" s="47" t="e">
        <f t="shared" si="26"/>
        <v>#REF!</v>
      </c>
      <c r="AC47" s="37">
        <f>+AC16+AC29+AC32</f>
        <v>0</v>
      </c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</row>
    <row r="48" spans="1:188" ht="15.75" hidden="1" thickBot="1" x14ac:dyDescent="0.25">
      <c r="A48" s="57"/>
      <c r="B48" s="58"/>
      <c r="C48" s="58"/>
      <c r="D48" s="58"/>
      <c r="E48" s="58"/>
      <c r="F48" s="58"/>
      <c r="G48" s="80"/>
      <c r="H48" s="81">
        <f t="shared" ref="H48:AC48" si="27">H96+H165+H250+H370</f>
        <v>15422863</v>
      </c>
      <c r="I48" s="81">
        <f t="shared" si="27"/>
        <v>2287325</v>
      </c>
      <c r="J48" s="81">
        <f t="shared" si="27"/>
        <v>17710188</v>
      </c>
      <c r="K48" s="81">
        <f t="shared" si="27"/>
        <v>0</v>
      </c>
      <c r="L48" s="81" t="e">
        <f t="shared" si="27"/>
        <v>#REF!</v>
      </c>
      <c r="M48" s="81">
        <f t="shared" si="27"/>
        <v>0</v>
      </c>
      <c r="N48" s="81" t="e">
        <f t="shared" si="27"/>
        <v>#REF!</v>
      </c>
      <c r="O48" s="81">
        <f t="shared" si="27"/>
        <v>0</v>
      </c>
      <c r="P48" s="81" t="e">
        <f t="shared" si="27"/>
        <v>#REF!</v>
      </c>
      <c r="Q48" s="81">
        <f t="shared" si="27"/>
        <v>0</v>
      </c>
      <c r="R48" s="81" t="e">
        <f t="shared" si="27"/>
        <v>#REF!</v>
      </c>
      <c r="S48" s="81">
        <f t="shared" si="27"/>
        <v>0</v>
      </c>
      <c r="T48" s="81" t="e">
        <f t="shared" si="27"/>
        <v>#REF!</v>
      </c>
      <c r="U48" s="81">
        <f t="shared" si="27"/>
        <v>0</v>
      </c>
      <c r="V48" s="81" t="e">
        <f t="shared" si="27"/>
        <v>#REF!</v>
      </c>
      <c r="W48" s="81">
        <f t="shared" si="27"/>
        <v>0</v>
      </c>
      <c r="X48" s="81" t="e">
        <f t="shared" si="27"/>
        <v>#REF!</v>
      </c>
      <c r="Y48" s="81">
        <f t="shared" si="27"/>
        <v>0</v>
      </c>
      <c r="Z48" s="81" t="e">
        <f t="shared" si="27"/>
        <v>#REF!</v>
      </c>
      <c r="AA48" s="81">
        <f t="shared" si="27"/>
        <v>0</v>
      </c>
      <c r="AB48" s="82" t="e">
        <f t="shared" si="27"/>
        <v>#REF!</v>
      </c>
      <c r="AC48" s="83" t="e">
        <f t="shared" si="27"/>
        <v>#REF!</v>
      </c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</row>
    <row r="49" spans="1:188" ht="16.5" hidden="1" thickBot="1" x14ac:dyDescent="0.25">
      <c r="A49" s="57"/>
      <c r="B49" s="48" t="s">
        <v>83</v>
      </c>
      <c r="C49" s="39"/>
      <c r="D49" s="39"/>
      <c r="E49" s="39"/>
      <c r="F49" s="39"/>
      <c r="G49" s="84" t="s">
        <v>84</v>
      </c>
      <c r="H49" s="50">
        <f t="shared" ref="H49:H51" si="28">+H50</f>
        <v>0</v>
      </c>
      <c r="I49" s="50">
        <f t="shared" ref="I49:AB51" si="29">+I50</f>
        <v>0</v>
      </c>
      <c r="J49" s="50">
        <f t="shared" si="29"/>
        <v>0</v>
      </c>
      <c r="K49" s="50">
        <f t="shared" si="29"/>
        <v>0</v>
      </c>
      <c r="L49" s="50">
        <f t="shared" si="29"/>
        <v>0</v>
      </c>
      <c r="M49" s="50">
        <f t="shared" si="29"/>
        <v>0</v>
      </c>
      <c r="N49" s="50">
        <f t="shared" si="29"/>
        <v>0</v>
      </c>
      <c r="O49" s="50">
        <f t="shared" si="29"/>
        <v>0</v>
      </c>
      <c r="P49" s="50">
        <f t="shared" si="29"/>
        <v>0</v>
      </c>
      <c r="Q49" s="50">
        <f t="shared" si="29"/>
        <v>0</v>
      </c>
      <c r="R49" s="50">
        <f t="shared" si="29"/>
        <v>0</v>
      </c>
      <c r="S49" s="50">
        <f t="shared" si="29"/>
        <v>0</v>
      </c>
      <c r="T49" s="50">
        <f t="shared" si="29"/>
        <v>0</v>
      </c>
      <c r="U49" s="50">
        <f t="shared" si="29"/>
        <v>0</v>
      </c>
      <c r="V49" s="50">
        <f t="shared" si="29"/>
        <v>0</v>
      </c>
      <c r="W49" s="50">
        <f t="shared" si="29"/>
        <v>0</v>
      </c>
      <c r="X49" s="50">
        <f t="shared" si="29"/>
        <v>0</v>
      </c>
      <c r="Y49" s="50">
        <f t="shared" si="29"/>
        <v>0</v>
      </c>
      <c r="Z49" s="50">
        <f t="shared" si="29"/>
        <v>0</v>
      </c>
      <c r="AA49" s="50">
        <f t="shared" si="29"/>
        <v>0</v>
      </c>
      <c r="AB49" s="52">
        <f t="shared" si="29"/>
        <v>0</v>
      </c>
      <c r="AC49" s="83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</row>
    <row r="50" spans="1:188" ht="16.5" hidden="1" thickBot="1" x14ac:dyDescent="0.25">
      <c r="A50" s="57"/>
      <c r="B50" s="58"/>
      <c r="C50" s="58"/>
      <c r="D50" s="58"/>
      <c r="E50" s="58"/>
      <c r="F50" s="58"/>
      <c r="G50" s="84" t="s">
        <v>25</v>
      </c>
      <c r="H50" s="50">
        <f t="shared" si="28"/>
        <v>0</v>
      </c>
      <c r="I50" s="50">
        <f t="shared" si="29"/>
        <v>0</v>
      </c>
      <c r="J50" s="50">
        <f t="shared" si="29"/>
        <v>0</v>
      </c>
      <c r="K50" s="50">
        <f t="shared" si="29"/>
        <v>0</v>
      </c>
      <c r="L50" s="50">
        <f t="shared" si="29"/>
        <v>0</v>
      </c>
      <c r="M50" s="50">
        <f t="shared" si="29"/>
        <v>0</v>
      </c>
      <c r="N50" s="50">
        <f t="shared" si="29"/>
        <v>0</v>
      </c>
      <c r="O50" s="50">
        <f t="shared" si="29"/>
        <v>0</v>
      </c>
      <c r="P50" s="50">
        <f t="shared" si="29"/>
        <v>0</v>
      </c>
      <c r="Q50" s="50">
        <f t="shared" si="29"/>
        <v>0</v>
      </c>
      <c r="R50" s="50">
        <f t="shared" si="29"/>
        <v>0</v>
      </c>
      <c r="S50" s="50">
        <f t="shared" si="29"/>
        <v>0</v>
      </c>
      <c r="T50" s="50">
        <f t="shared" si="29"/>
        <v>0</v>
      </c>
      <c r="U50" s="50">
        <f t="shared" si="29"/>
        <v>0</v>
      </c>
      <c r="V50" s="50">
        <f t="shared" si="29"/>
        <v>0</v>
      </c>
      <c r="W50" s="50">
        <f t="shared" si="29"/>
        <v>0</v>
      </c>
      <c r="X50" s="50">
        <f t="shared" si="29"/>
        <v>0</v>
      </c>
      <c r="Y50" s="50">
        <f t="shared" si="29"/>
        <v>0</v>
      </c>
      <c r="Z50" s="50">
        <f t="shared" si="29"/>
        <v>0</v>
      </c>
      <c r="AA50" s="50">
        <f t="shared" si="29"/>
        <v>0</v>
      </c>
      <c r="AB50" s="52">
        <f t="shared" si="29"/>
        <v>0</v>
      </c>
      <c r="AC50" s="83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</row>
    <row r="51" spans="1:188" ht="32.25" hidden="1" thickBot="1" x14ac:dyDescent="0.25">
      <c r="A51" s="38">
        <v>4808</v>
      </c>
      <c r="B51" s="58"/>
      <c r="C51" s="58"/>
      <c r="D51" s="58"/>
      <c r="E51" s="58"/>
      <c r="F51" s="58"/>
      <c r="G51" s="79" t="s">
        <v>85</v>
      </c>
      <c r="H51" s="50">
        <f t="shared" si="28"/>
        <v>0</v>
      </c>
      <c r="I51" s="50">
        <f t="shared" si="29"/>
        <v>0</v>
      </c>
      <c r="J51" s="50">
        <f t="shared" si="29"/>
        <v>0</v>
      </c>
      <c r="K51" s="50">
        <f t="shared" si="29"/>
        <v>0</v>
      </c>
      <c r="L51" s="50">
        <f t="shared" si="29"/>
        <v>0</v>
      </c>
      <c r="M51" s="50">
        <f t="shared" si="29"/>
        <v>0</v>
      </c>
      <c r="N51" s="50">
        <f t="shared" si="29"/>
        <v>0</v>
      </c>
      <c r="O51" s="50">
        <f t="shared" si="29"/>
        <v>0</v>
      </c>
      <c r="P51" s="50">
        <f t="shared" si="29"/>
        <v>0</v>
      </c>
      <c r="Q51" s="50">
        <f t="shared" si="29"/>
        <v>0</v>
      </c>
      <c r="R51" s="50">
        <f t="shared" si="29"/>
        <v>0</v>
      </c>
      <c r="S51" s="50">
        <f t="shared" si="29"/>
        <v>0</v>
      </c>
      <c r="T51" s="50">
        <f t="shared" si="29"/>
        <v>0</v>
      </c>
      <c r="U51" s="50">
        <f t="shared" si="29"/>
        <v>0</v>
      </c>
      <c r="V51" s="50">
        <f t="shared" si="29"/>
        <v>0</v>
      </c>
      <c r="W51" s="50">
        <f t="shared" si="29"/>
        <v>0</v>
      </c>
      <c r="X51" s="50">
        <f t="shared" si="29"/>
        <v>0</v>
      </c>
      <c r="Y51" s="50">
        <f t="shared" si="29"/>
        <v>0</v>
      </c>
      <c r="Z51" s="50">
        <f t="shared" si="29"/>
        <v>0</v>
      </c>
      <c r="AA51" s="50">
        <f t="shared" si="29"/>
        <v>0</v>
      </c>
      <c r="AB51" s="52">
        <f t="shared" si="29"/>
        <v>0</v>
      </c>
      <c r="AC51" s="83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</row>
    <row r="52" spans="1:188" ht="15.75" hidden="1" thickBot="1" x14ac:dyDescent="0.25">
      <c r="A52" s="85"/>
      <c r="B52" s="86">
        <v>15</v>
      </c>
      <c r="C52" s="86"/>
      <c r="D52" s="86"/>
      <c r="E52" s="86"/>
      <c r="F52" s="86"/>
      <c r="G52" s="87" t="s">
        <v>86</v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83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</row>
    <row r="53" spans="1:188" ht="18.75" thickBot="1" x14ac:dyDescent="0.3">
      <c r="A53" s="272" t="s">
        <v>87</v>
      </c>
      <c r="B53" s="273"/>
      <c r="C53" s="273"/>
      <c r="D53" s="273"/>
      <c r="E53" s="273"/>
      <c r="F53" s="274"/>
      <c r="G53" s="90" t="s">
        <v>88</v>
      </c>
      <c r="H53" s="91">
        <f>H54+H65+H67</f>
        <v>15422863</v>
      </c>
      <c r="I53" s="91">
        <f t="shared" ref="I53:AC53" si="30">+I54+I65+I67</f>
        <v>2287325</v>
      </c>
      <c r="J53" s="91">
        <f t="shared" si="30"/>
        <v>17710188</v>
      </c>
      <c r="K53" s="91">
        <f t="shared" si="30"/>
        <v>0</v>
      </c>
      <c r="L53" s="91" t="e">
        <f t="shared" si="30"/>
        <v>#REF!</v>
      </c>
      <c r="M53" s="91">
        <f t="shared" si="30"/>
        <v>0</v>
      </c>
      <c r="N53" s="91" t="e">
        <f t="shared" si="30"/>
        <v>#REF!</v>
      </c>
      <c r="O53" s="91">
        <f t="shared" si="30"/>
        <v>0</v>
      </c>
      <c r="P53" s="91" t="e">
        <f t="shared" si="30"/>
        <v>#REF!</v>
      </c>
      <c r="Q53" s="91">
        <f t="shared" si="30"/>
        <v>0</v>
      </c>
      <c r="R53" s="91" t="e">
        <f t="shared" si="30"/>
        <v>#REF!</v>
      </c>
      <c r="S53" s="91">
        <f t="shared" si="30"/>
        <v>0</v>
      </c>
      <c r="T53" s="91" t="e">
        <f t="shared" si="30"/>
        <v>#REF!</v>
      </c>
      <c r="U53" s="91">
        <f t="shared" si="30"/>
        <v>0</v>
      </c>
      <c r="V53" s="91" t="e">
        <f t="shared" si="30"/>
        <v>#REF!</v>
      </c>
      <c r="W53" s="91">
        <f t="shared" si="30"/>
        <v>0</v>
      </c>
      <c r="X53" s="91" t="e">
        <f t="shared" si="30"/>
        <v>#REF!</v>
      </c>
      <c r="Y53" s="91">
        <f t="shared" si="30"/>
        <v>0</v>
      </c>
      <c r="Z53" s="91" t="e">
        <f t="shared" si="30"/>
        <v>#REF!</v>
      </c>
      <c r="AA53" s="91">
        <f t="shared" si="30"/>
        <v>0</v>
      </c>
      <c r="AB53" s="91" t="e">
        <f t="shared" si="30"/>
        <v>#REF!</v>
      </c>
      <c r="AC53" s="91" t="e">
        <f t="shared" si="30"/>
        <v>#REF!</v>
      </c>
      <c r="AD53" s="92" t="e">
        <f>+AC53-31280480</f>
        <v>#REF!</v>
      </c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</row>
    <row r="54" spans="1:188" ht="18" x14ac:dyDescent="0.25">
      <c r="A54" s="93"/>
      <c r="B54" s="93"/>
      <c r="C54" s="93"/>
      <c r="D54" s="94" t="s">
        <v>76</v>
      </c>
      <c r="E54" s="93"/>
      <c r="F54" s="93"/>
      <c r="G54" s="95" t="s">
        <v>89</v>
      </c>
      <c r="H54" s="96">
        <f>H55+H56+H57+H58+H59+H60+H61+H62+H63+H64</f>
        <v>15569180</v>
      </c>
      <c r="I54" s="96">
        <f t="shared" ref="I54:AC54" si="31">+I55+I56+I57+I58+I59+I60+I61+I62+I63+I64</f>
        <v>2291152</v>
      </c>
      <c r="J54" s="96">
        <f t="shared" si="31"/>
        <v>17860332</v>
      </c>
      <c r="K54" s="96">
        <f t="shared" si="31"/>
        <v>0</v>
      </c>
      <c r="L54" s="96" t="e">
        <f t="shared" si="31"/>
        <v>#REF!</v>
      </c>
      <c r="M54" s="96">
        <f t="shared" si="31"/>
        <v>0</v>
      </c>
      <c r="N54" s="96" t="e">
        <f t="shared" si="31"/>
        <v>#REF!</v>
      </c>
      <c r="O54" s="96">
        <f t="shared" si="31"/>
        <v>0</v>
      </c>
      <c r="P54" s="96" t="e">
        <f t="shared" si="31"/>
        <v>#REF!</v>
      </c>
      <c r="Q54" s="96">
        <f t="shared" si="31"/>
        <v>0</v>
      </c>
      <c r="R54" s="96" t="e">
        <f t="shared" si="31"/>
        <v>#REF!</v>
      </c>
      <c r="S54" s="96">
        <f t="shared" si="31"/>
        <v>0</v>
      </c>
      <c r="T54" s="96" t="e">
        <f t="shared" si="31"/>
        <v>#REF!</v>
      </c>
      <c r="U54" s="96">
        <f t="shared" si="31"/>
        <v>0</v>
      </c>
      <c r="V54" s="96" t="e">
        <f t="shared" si="31"/>
        <v>#REF!</v>
      </c>
      <c r="W54" s="96">
        <f t="shared" si="31"/>
        <v>0</v>
      </c>
      <c r="X54" s="96" t="e">
        <f t="shared" si="31"/>
        <v>#REF!</v>
      </c>
      <c r="Y54" s="96">
        <f t="shared" si="31"/>
        <v>0</v>
      </c>
      <c r="Z54" s="96" t="e">
        <f t="shared" si="31"/>
        <v>#REF!</v>
      </c>
      <c r="AA54" s="96">
        <f t="shared" si="31"/>
        <v>0</v>
      </c>
      <c r="AB54" s="96" t="e">
        <f t="shared" si="31"/>
        <v>#REF!</v>
      </c>
      <c r="AC54" s="96" t="e">
        <f t="shared" si="31"/>
        <v>#REF!</v>
      </c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</row>
    <row r="55" spans="1:188" ht="18" x14ac:dyDescent="0.25">
      <c r="A55" s="97"/>
      <c r="B55" s="97"/>
      <c r="C55" s="97"/>
      <c r="D55" s="98" t="s">
        <v>90</v>
      </c>
      <c r="E55" s="97"/>
      <c r="F55" s="97"/>
      <c r="G55" s="99" t="s">
        <v>91</v>
      </c>
      <c r="H55" s="96">
        <f>+H70+H441</f>
        <v>1545048</v>
      </c>
      <c r="I55" s="96">
        <f t="shared" ref="I55:AC56" si="32">+I70+I441</f>
        <v>184246</v>
      </c>
      <c r="J55" s="96">
        <f>+J70+J441</f>
        <v>1729294</v>
      </c>
      <c r="K55" s="96">
        <f t="shared" si="32"/>
        <v>0</v>
      </c>
      <c r="L55" s="96" t="e">
        <f t="shared" si="32"/>
        <v>#REF!</v>
      </c>
      <c r="M55" s="96">
        <f t="shared" si="32"/>
        <v>0</v>
      </c>
      <c r="N55" s="96" t="e">
        <f t="shared" si="32"/>
        <v>#REF!</v>
      </c>
      <c r="O55" s="96">
        <f t="shared" si="32"/>
        <v>0</v>
      </c>
      <c r="P55" s="96" t="e">
        <f t="shared" si="32"/>
        <v>#REF!</v>
      </c>
      <c r="Q55" s="96">
        <f t="shared" si="32"/>
        <v>0</v>
      </c>
      <c r="R55" s="96" t="e">
        <f t="shared" si="32"/>
        <v>#REF!</v>
      </c>
      <c r="S55" s="96">
        <f t="shared" si="32"/>
        <v>0</v>
      </c>
      <c r="T55" s="96" t="e">
        <f t="shared" si="32"/>
        <v>#REF!</v>
      </c>
      <c r="U55" s="96">
        <f t="shared" si="32"/>
        <v>0</v>
      </c>
      <c r="V55" s="96" t="e">
        <f t="shared" si="32"/>
        <v>#REF!</v>
      </c>
      <c r="W55" s="96">
        <f t="shared" si="32"/>
        <v>0</v>
      </c>
      <c r="X55" s="96" t="e">
        <f t="shared" si="32"/>
        <v>#REF!</v>
      </c>
      <c r="Y55" s="96">
        <f t="shared" si="32"/>
        <v>0</v>
      </c>
      <c r="Z55" s="96" t="e">
        <f t="shared" si="32"/>
        <v>#REF!</v>
      </c>
      <c r="AA55" s="96">
        <f t="shared" si="32"/>
        <v>0</v>
      </c>
      <c r="AB55" s="96" t="e">
        <f t="shared" si="32"/>
        <v>#REF!</v>
      </c>
      <c r="AC55" s="96">
        <f t="shared" si="32"/>
        <v>370880</v>
      </c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</row>
    <row r="56" spans="1:188" ht="18" x14ac:dyDescent="0.25">
      <c r="A56" s="97"/>
      <c r="B56" s="97"/>
      <c r="C56" s="97"/>
      <c r="D56" s="98" t="s">
        <v>92</v>
      </c>
      <c r="E56" s="97"/>
      <c r="F56" s="97"/>
      <c r="G56" s="99" t="s">
        <v>93</v>
      </c>
      <c r="H56" s="96">
        <f>+H71+H442</f>
        <v>623156</v>
      </c>
      <c r="I56" s="96">
        <f t="shared" si="32"/>
        <v>104028</v>
      </c>
      <c r="J56" s="96">
        <f t="shared" si="32"/>
        <v>727184</v>
      </c>
      <c r="K56" s="96">
        <f t="shared" si="32"/>
        <v>0</v>
      </c>
      <c r="L56" s="96" t="e">
        <f t="shared" si="32"/>
        <v>#REF!</v>
      </c>
      <c r="M56" s="96">
        <f t="shared" si="32"/>
        <v>0</v>
      </c>
      <c r="N56" s="96" t="e">
        <f t="shared" si="32"/>
        <v>#REF!</v>
      </c>
      <c r="O56" s="96">
        <f t="shared" si="32"/>
        <v>0</v>
      </c>
      <c r="P56" s="96" t="e">
        <f t="shared" si="32"/>
        <v>#REF!</v>
      </c>
      <c r="Q56" s="96">
        <f t="shared" si="32"/>
        <v>0</v>
      </c>
      <c r="R56" s="96" t="e">
        <f t="shared" si="32"/>
        <v>#REF!</v>
      </c>
      <c r="S56" s="96">
        <f t="shared" si="32"/>
        <v>0</v>
      </c>
      <c r="T56" s="96" t="e">
        <f t="shared" si="32"/>
        <v>#REF!</v>
      </c>
      <c r="U56" s="96">
        <f t="shared" si="32"/>
        <v>0</v>
      </c>
      <c r="V56" s="96" t="e">
        <f t="shared" si="32"/>
        <v>#REF!</v>
      </c>
      <c r="W56" s="96">
        <f t="shared" si="32"/>
        <v>0</v>
      </c>
      <c r="X56" s="96" t="e">
        <f t="shared" si="32"/>
        <v>#REF!</v>
      </c>
      <c r="Y56" s="96">
        <f t="shared" si="32"/>
        <v>0</v>
      </c>
      <c r="Z56" s="96" t="e">
        <f t="shared" si="32"/>
        <v>#REF!</v>
      </c>
      <c r="AA56" s="96">
        <f t="shared" si="32"/>
        <v>0</v>
      </c>
      <c r="AB56" s="96" t="e">
        <f t="shared" si="32"/>
        <v>#REF!</v>
      </c>
      <c r="AC56" s="96">
        <f t="shared" si="32"/>
        <v>330000</v>
      </c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>
        <v>2</v>
      </c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</row>
    <row r="57" spans="1:188" ht="18" x14ac:dyDescent="0.25">
      <c r="A57" s="97"/>
      <c r="B57" s="97"/>
      <c r="C57" s="97"/>
      <c r="D57" s="98" t="s">
        <v>94</v>
      </c>
      <c r="E57" s="97"/>
      <c r="F57" s="97"/>
      <c r="G57" s="99" t="s">
        <v>95</v>
      </c>
      <c r="H57" s="96">
        <f t="shared" ref="H57:H58" si="33">+H72</f>
        <v>0</v>
      </c>
      <c r="I57" s="96">
        <f t="shared" ref="I57:AC59" si="34">+I72</f>
        <v>0</v>
      </c>
      <c r="J57" s="96">
        <f t="shared" si="34"/>
        <v>0</v>
      </c>
      <c r="K57" s="96">
        <f t="shared" si="34"/>
        <v>0</v>
      </c>
      <c r="L57" s="96" t="e">
        <f t="shared" si="34"/>
        <v>#REF!</v>
      </c>
      <c r="M57" s="96">
        <f t="shared" si="34"/>
        <v>0</v>
      </c>
      <c r="N57" s="96" t="e">
        <f t="shared" si="34"/>
        <v>#REF!</v>
      </c>
      <c r="O57" s="96">
        <f t="shared" si="34"/>
        <v>0</v>
      </c>
      <c r="P57" s="96" t="e">
        <f t="shared" si="34"/>
        <v>#REF!</v>
      </c>
      <c r="Q57" s="96">
        <f t="shared" si="34"/>
        <v>0</v>
      </c>
      <c r="R57" s="96" t="e">
        <f t="shared" si="34"/>
        <v>#REF!</v>
      </c>
      <c r="S57" s="96">
        <f t="shared" si="34"/>
        <v>0</v>
      </c>
      <c r="T57" s="96" t="e">
        <f t="shared" si="34"/>
        <v>#REF!</v>
      </c>
      <c r="U57" s="96">
        <f t="shared" si="34"/>
        <v>0</v>
      </c>
      <c r="V57" s="96" t="e">
        <f t="shared" si="34"/>
        <v>#REF!</v>
      </c>
      <c r="W57" s="96">
        <f t="shared" si="34"/>
        <v>0</v>
      </c>
      <c r="X57" s="96" t="e">
        <f t="shared" si="34"/>
        <v>#REF!</v>
      </c>
      <c r="Y57" s="96">
        <f t="shared" si="34"/>
        <v>0</v>
      </c>
      <c r="Z57" s="96" t="e">
        <f t="shared" si="34"/>
        <v>#REF!</v>
      </c>
      <c r="AA57" s="96">
        <f t="shared" si="34"/>
        <v>0</v>
      </c>
      <c r="AB57" s="96" t="e">
        <f t="shared" si="34"/>
        <v>#REF!</v>
      </c>
      <c r="AC57" s="96">
        <f t="shared" si="34"/>
        <v>0</v>
      </c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</row>
    <row r="58" spans="1:188" ht="18" x14ac:dyDescent="0.25">
      <c r="A58" s="97"/>
      <c r="B58" s="97"/>
      <c r="C58" s="97"/>
      <c r="D58" s="98" t="s">
        <v>96</v>
      </c>
      <c r="E58" s="97"/>
      <c r="F58" s="97"/>
      <c r="G58" s="99" t="s">
        <v>97</v>
      </c>
      <c r="H58" s="96">
        <f t="shared" si="33"/>
        <v>24750</v>
      </c>
      <c r="I58" s="96">
        <f t="shared" si="34"/>
        <v>12375</v>
      </c>
      <c r="J58" s="96">
        <f t="shared" si="34"/>
        <v>37125</v>
      </c>
      <c r="K58" s="96">
        <f t="shared" si="34"/>
        <v>0</v>
      </c>
      <c r="L58" s="96" t="e">
        <f t="shared" si="34"/>
        <v>#REF!</v>
      </c>
      <c r="M58" s="96">
        <f t="shared" si="34"/>
        <v>0</v>
      </c>
      <c r="N58" s="96" t="e">
        <f t="shared" si="34"/>
        <v>#REF!</v>
      </c>
      <c r="O58" s="96">
        <f t="shared" si="34"/>
        <v>0</v>
      </c>
      <c r="P58" s="96" t="e">
        <f t="shared" si="34"/>
        <v>#REF!</v>
      </c>
      <c r="Q58" s="96">
        <f t="shared" si="34"/>
        <v>0</v>
      </c>
      <c r="R58" s="96" t="e">
        <f t="shared" si="34"/>
        <v>#REF!</v>
      </c>
      <c r="S58" s="96">
        <f t="shared" si="34"/>
        <v>0</v>
      </c>
      <c r="T58" s="96" t="e">
        <f t="shared" si="34"/>
        <v>#REF!</v>
      </c>
      <c r="U58" s="96">
        <f t="shared" si="34"/>
        <v>0</v>
      </c>
      <c r="V58" s="96" t="e">
        <f t="shared" si="34"/>
        <v>#REF!</v>
      </c>
      <c r="W58" s="96">
        <f t="shared" si="34"/>
        <v>0</v>
      </c>
      <c r="X58" s="96" t="e">
        <f t="shared" si="34"/>
        <v>#REF!</v>
      </c>
      <c r="Y58" s="96">
        <f t="shared" si="34"/>
        <v>0</v>
      </c>
      <c r="Z58" s="96" t="e">
        <f t="shared" si="34"/>
        <v>#REF!</v>
      </c>
      <c r="AA58" s="96">
        <f t="shared" si="34"/>
        <v>0</v>
      </c>
      <c r="AB58" s="96" t="e">
        <f t="shared" si="34"/>
        <v>#REF!</v>
      </c>
      <c r="AC58" s="96">
        <f t="shared" si="34"/>
        <v>0</v>
      </c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</row>
    <row r="59" spans="1:188" ht="31.5" x14ac:dyDescent="0.25">
      <c r="A59" s="97"/>
      <c r="B59" s="97"/>
      <c r="C59" s="97"/>
      <c r="D59" s="98" t="s">
        <v>98</v>
      </c>
      <c r="E59" s="97"/>
      <c r="F59" s="97"/>
      <c r="G59" s="99" t="s">
        <v>99</v>
      </c>
      <c r="H59" s="96">
        <f>+H74</f>
        <v>2453379</v>
      </c>
      <c r="I59" s="96">
        <f t="shared" si="34"/>
        <v>369111</v>
      </c>
      <c r="J59" s="96">
        <f t="shared" si="34"/>
        <v>2822490</v>
      </c>
      <c r="K59" s="96">
        <f t="shared" si="34"/>
        <v>0</v>
      </c>
      <c r="L59" s="96" t="e">
        <f t="shared" si="34"/>
        <v>#REF!</v>
      </c>
      <c r="M59" s="96">
        <f t="shared" si="34"/>
        <v>0</v>
      </c>
      <c r="N59" s="96" t="e">
        <f t="shared" si="34"/>
        <v>#REF!</v>
      </c>
      <c r="O59" s="96">
        <f t="shared" si="34"/>
        <v>0</v>
      </c>
      <c r="P59" s="96" t="e">
        <f t="shared" si="34"/>
        <v>#REF!</v>
      </c>
      <c r="Q59" s="96">
        <f t="shared" si="34"/>
        <v>0</v>
      </c>
      <c r="R59" s="96" t="e">
        <f t="shared" si="34"/>
        <v>#REF!</v>
      </c>
      <c r="S59" s="96">
        <f t="shared" si="34"/>
        <v>0</v>
      </c>
      <c r="T59" s="96" t="e">
        <f t="shared" si="34"/>
        <v>#REF!</v>
      </c>
      <c r="U59" s="96">
        <f t="shared" si="34"/>
        <v>0</v>
      </c>
      <c r="V59" s="96" t="e">
        <f t="shared" si="34"/>
        <v>#REF!</v>
      </c>
      <c r="W59" s="96">
        <f t="shared" si="34"/>
        <v>0</v>
      </c>
      <c r="X59" s="96" t="e">
        <f t="shared" si="34"/>
        <v>#REF!</v>
      </c>
      <c r="Y59" s="96">
        <f t="shared" si="34"/>
        <v>0</v>
      </c>
      <c r="Z59" s="96" t="e">
        <f t="shared" si="34"/>
        <v>#REF!</v>
      </c>
      <c r="AA59" s="96">
        <f t="shared" si="34"/>
        <v>0</v>
      </c>
      <c r="AB59" s="96" t="e">
        <f t="shared" si="34"/>
        <v>#REF!</v>
      </c>
      <c r="AC59" s="96">
        <f t="shared" si="34"/>
        <v>9662000</v>
      </c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</row>
    <row r="60" spans="1:188" ht="18" x14ac:dyDescent="0.25">
      <c r="A60" s="97"/>
      <c r="B60" s="97"/>
      <c r="C60" s="97"/>
      <c r="D60" s="98" t="s">
        <v>100</v>
      </c>
      <c r="E60" s="97"/>
      <c r="F60" s="97"/>
      <c r="G60" s="99" t="s">
        <v>101</v>
      </c>
      <c r="H60" s="96">
        <f t="shared" ref="H60:H61" si="35">+H81</f>
        <v>0</v>
      </c>
      <c r="I60" s="96">
        <f t="shared" ref="I60:AC62" si="36">+I81</f>
        <v>0</v>
      </c>
      <c r="J60" s="96">
        <f t="shared" si="36"/>
        <v>0</v>
      </c>
      <c r="K60" s="96">
        <f t="shared" si="36"/>
        <v>0</v>
      </c>
      <c r="L60" s="96" t="e">
        <f t="shared" si="36"/>
        <v>#REF!</v>
      </c>
      <c r="M60" s="96">
        <f t="shared" si="36"/>
        <v>0</v>
      </c>
      <c r="N60" s="96" t="e">
        <f t="shared" si="36"/>
        <v>#REF!</v>
      </c>
      <c r="O60" s="96">
        <f t="shared" si="36"/>
        <v>0</v>
      </c>
      <c r="P60" s="96" t="e">
        <f t="shared" si="36"/>
        <v>#REF!</v>
      </c>
      <c r="Q60" s="96">
        <f t="shared" si="36"/>
        <v>0</v>
      </c>
      <c r="R60" s="96" t="e">
        <f t="shared" si="36"/>
        <v>#REF!</v>
      </c>
      <c r="S60" s="96">
        <f t="shared" si="36"/>
        <v>0</v>
      </c>
      <c r="T60" s="96" t="e">
        <f t="shared" si="36"/>
        <v>#REF!</v>
      </c>
      <c r="U60" s="96">
        <f t="shared" si="36"/>
        <v>0</v>
      </c>
      <c r="V60" s="96" t="e">
        <f t="shared" si="36"/>
        <v>#REF!</v>
      </c>
      <c r="W60" s="96">
        <f t="shared" si="36"/>
        <v>0</v>
      </c>
      <c r="X60" s="96" t="e">
        <f t="shared" si="36"/>
        <v>#REF!</v>
      </c>
      <c r="Y60" s="96">
        <f t="shared" si="36"/>
        <v>0</v>
      </c>
      <c r="Z60" s="96" t="e">
        <f t="shared" si="36"/>
        <v>#REF!</v>
      </c>
      <c r="AA60" s="96">
        <f t="shared" si="36"/>
        <v>0</v>
      </c>
      <c r="AB60" s="96" t="e">
        <f t="shared" si="36"/>
        <v>#REF!</v>
      </c>
      <c r="AC60" s="96">
        <f t="shared" si="36"/>
        <v>0</v>
      </c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</row>
    <row r="61" spans="1:188" ht="31.5" x14ac:dyDescent="0.25">
      <c r="A61" s="97"/>
      <c r="B61" s="97"/>
      <c r="C61" s="97"/>
      <c r="D61" s="98" t="s">
        <v>102</v>
      </c>
      <c r="E61" s="97"/>
      <c r="F61" s="97"/>
      <c r="G61" s="99" t="s">
        <v>103</v>
      </c>
      <c r="H61" s="96">
        <f t="shared" si="35"/>
        <v>0</v>
      </c>
      <c r="I61" s="96">
        <f t="shared" si="36"/>
        <v>0</v>
      </c>
      <c r="J61" s="96">
        <f t="shared" si="36"/>
        <v>0</v>
      </c>
      <c r="K61" s="96">
        <f t="shared" si="36"/>
        <v>0</v>
      </c>
      <c r="L61" s="96" t="e">
        <f t="shared" si="36"/>
        <v>#REF!</v>
      </c>
      <c r="M61" s="96">
        <f t="shared" si="36"/>
        <v>0</v>
      </c>
      <c r="N61" s="96" t="e">
        <f t="shared" si="36"/>
        <v>#REF!</v>
      </c>
      <c r="O61" s="96">
        <f t="shared" si="36"/>
        <v>0</v>
      </c>
      <c r="P61" s="96" t="e">
        <f t="shared" si="36"/>
        <v>#REF!</v>
      </c>
      <c r="Q61" s="96">
        <f t="shared" si="36"/>
        <v>0</v>
      </c>
      <c r="R61" s="96" t="e">
        <f t="shared" si="36"/>
        <v>#REF!</v>
      </c>
      <c r="S61" s="96">
        <f t="shared" si="36"/>
        <v>0</v>
      </c>
      <c r="T61" s="96" t="e">
        <f t="shared" si="36"/>
        <v>#REF!</v>
      </c>
      <c r="U61" s="96">
        <f t="shared" si="36"/>
        <v>0</v>
      </c>
      <c r="V61" s="96" t="e">
        <f t="shared" si="36"/>
        <v>#REF!</v>
      </c>
      <c r="W61" s="96">
        <f t="shared" si="36"/>
        <v>0</v>
      </c>
      <c r="X61" s="96" t="e">
        <f t="shared" si="36"/>
        <v>#REF!</v>
      </c>
      <c r="Y61" s="96">
        <f t="shared" si="36"/>
        <v>0</v>
      </c>
      <c r="Z61" s="96" t="e">
        <f t="shared" si="36"/>
        <v>#REF!</v>
      </c>
      <c r="AA61" s="96">
        <f t="shared" si="36"/>
        <v>0</v>
      </c>
      <c r="AB61" s="96" t="e">
        <f t="shared" si="36"/>
        <v>#REF!</v>
      </c>
      <c r="AC61" s="96">
        <f t="shared" si="36"/>
        <v>57600</v>
      </c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</row>
    <row r="62" spans="1:188" ht="18" x14ac:dyDescent="0.25">
      <c r="A62" s="97"/>
      <c r="B62" s="97"/>
      <c r="C62" s="97"/>
      <c r="D62" s="98" t="s">
        <v>104</v>
      </c>
      <c r="E62" s="97"/>
      <c r="F62" s="97"/>
      <c r="G62" s="99" t="s">
        <v>105</v>
      </c>
      <c r="H62" s="96">
        <f>+H83</f>
        <v>9821073</v>
      </c>
      <c r="I62" s="96">
        <f t="shared" si="36"/>
        <v>1621392</v>
      </c>
      <c r="J62" s="96">
        <f t="shared" si="36"/>
        <v>11442465</v>
      </c>
      <c r="K62" s="96">
        <f t="shared" si="36"/>
        <v>0</v>
      </c>
      <c r="L62" s="96" t="e">
        <f t="shared" si="36"/>
        <v>#REF!</v>
      </c>
      <c r="M62" s="96">
        <f t="shared" si="36"/>
        <v>0</v>
      </c>
      <c r="N62" s="96" t="e">
        <f t="shared" si="36"/>
        <v>#REF!</v>
      </c>
      <c r="O62" s="96">
        <f t="shared" si="36"/>
        <v>0</v>
      </c>
      <c r="P62" s="96" t="e">
        <f t="shared" si="36"/>
        <v>#REF!</v>
      </c>
      <c r="Q62" s="96">
        <f t="shared" si="36"/>
        <v>0</v>
      </c>
      <c r="R62" s="96" t="e">
        <f t="shared" si="36"/>
        <v>#REF!</v>
      </c>
      <c r="S62" s="96">
        <f t="shared" si="36"/>
        <v>0</v>
      </c>
      <c r="T62" s="96" t="e">
        <f t="shared" si="36"/>
        <v>#REF!</v>
      </c>
      <c r="U62" s="96">
        <f t="shared" si="36"/>
        <v>0</v>
      </c>
      <c r="V62" s="96" t="e">
        <f t="shared" si="36"/>
        <v>#REF!</v>
      </c>
      <c r="W62" s="96">
        <f t="shared" si="36"/>
        <v>0</v>
      </c>
      <c r="X62" s="96" t="e">
        <f t="shared" si="36"/>
        <v>#REF!</v>
      </c>
      <c r="Y62" s="96">
        <f t="shared" si="36"/>
        <v>0</v>
      </c>
      <c r="Z62" s="96" t="e">
        <f t="shared" si="36"/>
        <v>#REF!</v>
      </c>
      <c r="AA62" s="96">
        <f t="shared" si="36"/>
        <v>0</v>
      </c>
      <c r="AB62" s="96" t="e">
        <f t="shared" si="36"/>
        <v>#REF!</v>
      </c>
      <c r="AC62" s="96" t="e">
        <f t="shared" si="36"/>
        <v>#REF!</v>
      </c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</row>
    <row r="63" spans="1:188" ht="31.5" x14ac:dyDescent="0.25">
      <c r="A63" s="97"/>
      <c r="B63" s="97"/>
      <c r="C63" s="97"/>
      <c r="D63" s="98" t="s">
        <v>106</v>
      </c>
      <c r="E63" s="97"/>
      <c r="F63" s="97"/>
      <c r="G63" s="99" t="s">
        <v>107</v>
      </c>
      <c r="H63" s="96">
        <f>+H88</f>
        <v>0</v>
      </c>
      <c r="I63" s="96">
        <f t="shared" ref="I63:AC64" si="37">+I88</f>
        <v>0</v>
      </c>
      <c r="J63" s="96">
        <f t="shared" si="37"/>
        <v>0</v>
      </c>
      <c r="K63" s="96">
        <f t="shared" si="37"/>
        <v>0</v>
      </c>
      <c r="L63" s="96" t="e">
        <f t="shared" si="37"/>
        <v>#REF!</v>
      </c>
      <c r="M63" s="96">
        <f t="shared" si="37"/>
        <v>0</v>
      </c>
      <c r="N63" s="96" t="e">
        <f t="shared" si="37"/>
        <v>#REF!</v>
      </c>
      <c r="O63" s="96">
        <f t="shared" si="37"/>
        <v>0</v>
      </c>
      <c r="P63" s="96" t="e">
        <f t="shared" si="37"/>
        <v>#REF!</v>
      </c>
      <c r="Q63" s="96">
        <f t="shared" si="37"/>
        <v>0</v>
      </c>
      <c r="R63" s="96" t="e">
        <f t="shared" si="37"/>
        <v>#REF!</v>
      </c>
      <c r="S63" s="96">
        <f t="shared" si="37"/>
        <v>0</v>
      </c>
      <c r="T63" s="96" t="e">
        <f t="shared" si="37"/>
        <v>#REF!</v>
      </c>
      <c r="U63" s="96">
        <f t="shared" si="37"/>
        <v>0</v>
      </c>
      <c r="V63" s="96" t="e">
        <f t="shared" si="37"/>
        <v>#REF!</v>
      </c>
      <c r="W63" s="96">
        <f t="shared" si="37"/>
        <v>0</v>
      </c>
      <c r="X63" s="96" t="e">
        <f t="shared" si="37"/>
        <v>#REF!</v>
      </c>
      <c r="Y63" s="96">
        <f t="shared" si="37"/>
        <v>0</v>
      </c>
      <c r="Z63" s="96" t="e">
        <f t="shared" si="37"/>
        <v>#REF!</v>
      </c>
      <c r="AA63" s="96">
        <f t="shared" si="37"/>
        <v>0</v>
      </c>
      <c r="AB63" s="96" t="e">
        <f t="shared" si="37"/>
        <v>#REF!</v>
      </c>
      <c r="AC63" s="96">
        <f t="shared" si="37"/>
        <v>0</v>
      </c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</row>
    <row r="64" spans="1:188" ht="18" x14ac:dyDescent="0.25">
      <c r="A64" s="97"/>
      <c r="B64" s="97"/>
      <c r="C64" s="97"/>
      <c r="D64" s="98" t="s">
        <v>108</v>
      </c>
      <c r="E64" s="97"/>
      <c r="F64" s="97"/>
      <c r="G64" s="99" t="s">
        <v>109</v>
      </c>
      <c r="H64" s="96">
        <f t="shared" ref="H64:J64" si="38">+H89</f>
        <v>1101774</v>
      </c>
      <c r="I64" s="96">
        <f t="shared" si="38"/>
        <v>0</v>
      </c>
      <c r="J64" s="96">
        <f t="shared" si="38"/>
        <v>1101774</v>
      </c>
      <c r="K64" s="96">
        <f t="shared" si="37"/>
        <v>0</v>
      </c>
      <c r="L64" s="96" t="e">
        <f t="shared" si="37"/>
        <v>#REF!</v>
      </c>
      <c r="M64" s="96">
        <f t="shared" si="37"/>
        <v>0</v>
      </c>
      <c r="N64" s="96" t="e">
        <f t="shared" si="37"/>
        <v>#REF!</v>
      </c>
      <c r="O64" s="96">
        <f t="shared" si="37"/>
        <v>0</v>
      </c>
      <c r="P64" s="96" t="e">
        <f t="shared" si="37"/>
        <v>#REF!</v>
      </c>
      <c r="Q64" s="96">
        <f t="shared" si="37"/>
        <v>0</v>
      </c>
      <c r="R64" s="96" t="e">
        <f t="shared" si="37"/>
        <v>#REF!</v>
      </c>
      <c r="S64" s="96">
        <f t="shared" si="37"/>
        <v>0</v>
      </c>
      <c r="T64" s="96" t="e">
        <f t="shared" si="37"/>
        <v>#REF!</v>
      </c>
      <c r="U64" s="96">
        <f t="shared" si="37"/>
        <v>0</v>
      </c>
      <c r="V64" s="96" t="e">
        <f t="shared" si="37"/>
        <v>#REF!</v>
      </c>
      <c r="W64" s="96">
        <f t="shared" si="37"/>
        <v>0</v>
      </c>
      <c r="X64" s="96" t="e">
        <f t="shared" si="37"/>
        <v>#REF!</v>
      </c>
      <c r="Y64" s="96">
        <f t="shared" si="37"/>
        <v>0</v>
      </c>
      <c r="Z64" s="96" t="e">
        <f t="shared" si="37"/>
        <v>#REF!</v>
      </c>
      <c r="AA64" s="96">
        <f t="shared" si="37"/>
        <v>0</v>
      </c>
      <c r="AB64" s="96" t="e">
        <f t="shared" si="37"/>
        <v>#REF!</v>
      </c>
      <c r="AC64" s="96">
        <f t="shared" si="37"/>
        <v>1800000</v>
      </c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</row>
    <row r="65" spans="1:188" ht="18" x14ac:dyDescent="0.25">
      <c r="A65" s="97"/>
      <c r="B65" s="97"/>
      <c r="C65" s="97"/>
      <c r="D65" s="98" t="s">
        <v>110</v>
      </c>
      <c r="E65" s="97"/>
      <c r="F65" s="97"/>
      <c r="G65" s="99" t="s">
        <v>111</v>
      </c>
      <c r="H65" s="96">
        <f>+H66</f>
        <v>8787</v>
      </c>
      <c r="I65" s="96">
        <f t="shared" ref="I65:AC65" si="39">+I66</f>
        <v>0</v>
      </c>
      <c r="J65" s="96">
        <f t="shared" si="39"/>
        <v>8787</v>
      </c>
      <c r="K65" s="96">
        <f t="shared" si="39"/>
        <v>0</v>
      </c>
      <c r="L65" s="96" t="e">
        <f t="shared" si="39"/>
        <v>#REF!</v>
      </c>
      <c r="M65" s="96">
        <f t="shared" si="39"/>
        <v>0</v>
      </c>
      <c r="N65" s="96" t="e">
        <f t="shared" si="39"/>
        <v>#REF!</v>
      </c>
      <c r="O65" s="96">
        <f t="shared" si="39"/>
        <v>0</v>
      </c>
      <c r="P65" s="96" t="e">
        <f t="shared" si="39"/>
        <v>#REF!</v>
      </c>
      <c r="Q65" s="96">
        <f t="shared" si="39"/>
        <v>0</v>
      </c>
      <c r="R65" s="96" t="e">
        <f t="shared" si="39"/>
        <v>#REF!</v>
      </c>
      <c r="S65" s="96">
        <f t="shared" si="39"/>
        <v>0</v>
      </c>
      <c r="T65" s="96" t="e">
        <f t="shared" si="39"/>
        <v>#REF!</v>
      </c>
      <c r="U65" s="96">
        <f t="shared" si="39"/>
        <v>0</v>
      </c>
      <c r="V65" s="96" t="e">
        <f t="shared" si="39"/>
        <v>#REF!</v>
      </c>
      <c r="W65" s="96">
        <f t="shared" si="39"/>
        <v>0</v>
      </c>
      <c r="X65" s="96" t="e">
        <f t="shared" si="39"/>
        <v>#REF!</v>
      </c>
      <c r="Y65" s="96">
        <f t="shared" si="39"/>
        <v>0</v>
      </c>
      <c r="Z65" s="96" t="e">
        <f t="shared" si="39"/>
        <v>#REF!</v>
      </c>
      <c r="AA65" s="96">
        <f t="shared" si="39"/>
        <v>0</v>
      </c>
      <c r="AB65" s="96" t="e">
        <f t="shared" si="39"/>
        <v>#REF!</v>
      </c>
      <c r="AC65" s="96">
        <f t="shared" si="39"/>
        <v>0</v>
      </c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</row>
    <row r="66" spans="1:188" ht="18" x14ac:dyDescent="0.25">
      <c r="A66" s="97"/>
      <c r="B66" s="97"/>
      <c r="C66" s="97"/>
      <c r="D66" s="98" t="s">
        <v>112</v>
      </c>
      <c r="E66" s="97"/>
      <c r="F66" s="97"/>
      <c r="G66" s="99" t="s">
        <v>113</v>
      </c>
      <c r="H66" s="96">
        <f t="shared" ref="H66:AC66" si="40">+H91+H443</f>
        <v>8787</v>
      </c>
      <c r="I66" s="96">
        <f t="shared" si="40"/>
        <v>0</v>
      </c>
      <c r="J66" s="96">
        <f t="shared" si="40"/>
        <v>8787</v>
      </c>
      <c r="K66" s="96">
        <f t="shared" si="40"/>
        <v>0</v>
      </c>
      <c r="L66" s="96" t="e">
        <f t="shared" si="40"/>
        <v>#REF!</v>
      </c>
      <c r="M66" s="96">
        <f t="shared" si="40"/>
        <v>0</v>
      </c>
      <c r="N66" s="96" t="e">
        <f t="shared" si="40"/>
        <v>#REF!</v>
      </c>
      <c r="O66" s="96">
        <f t="shared" si="40"/>
        <v>0</v>
      </c>
      <c r="P66" s="96" t="e">
        <f t="shared" si="40"/>
        <v>#REF!</v>
      </c>
      <c r="Q66" s="96">
        <f t="shared" si="40"/>
        <v>0</v>
      </c>
      <c r="R66" s="96" t="e">
        <f t="shared" si="40"/>
        <v>#REF!</v>
      </c>
      <c r="S66" s="96">
        <f t="shared" si="40"/>
        <v>0</v>
      </c>
      <c r="T66" s="96" t="e">
        <f t="shared" si="40"/>
        <v>#REF!</v>
      </c>
      <c r="U66" s="96">
        <f t="shared" si="40"/>
        <v>0</v>
      </c>
      <c r="V66" s="96" t="e">
        <f t="shared" si="40"/>
        <v>#REF!</v>
      </c>
      <c r="W66" s="96">
        <f t="shared" si="40"/>
        <v>0</v>
      </c>
      <c r="X66" s="96" t="e">
        <f t="shared" si="40"/>
        <v>#REF!</v>
      </c>
      <c r="Y66" s="96">
        <f t="shared" si="40"/>
        <v>0</v>
      </c>
      <c r="Z66" s="96" t="e">
        <f t="shared" si="40"/>
        <v>#REF!</v>
      </c>
      <c r="AA66" s="96">
        <f t="shared" si="40"/>
        <v>0</v>
      </c>
      <c r="AB66" s="96" t="e">
        <f t="shared" si="40"/>
        <v>#REF!</v>
      </c>
      <c r="AC66" s="96">
        <f t="shared" si="40"/>
        <v>0</v>
      </c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</row>
    <row r="67" spans="1:188" ht="18.75" thickBot="1" x14ac:dyDescent="0.3">
      <c r="A67" s="100"/>
      <c r="B67" s="100"/>
      <c r="C67" s="100"/>
      <c r="D67" s="101">
        <v>85</v>
      </c>
      <c r="E67" s="101"/>
      <c r="F67" s="102"/>
      <c r="G67" s="103" t="s">
        <v>114</v>
      </c>
      <c r="H67" s="104">
        <f>+H95</f>
        <v>-155104</v>
      </c>
      <c r="I67" s="104">
        <f t="shared" ref="I67:AC67" si="41">+I95</f>
        <v>-3827</v>
      </c>
      <c r="J67" s="104">
        <f t="shared" si="41"/>
        <v>-158931</v>
      </c>
      <c r="K67" s="104">
        <f t="shared" si="41"/>
        <v>0</v>
      </c>
      <c r="L67" s="104" t="e">
        <f t="shared" si="41"/>
        <v>#REF!</v>
      </c>
      <c r="M67" s="104">
        <f t="shared" si="41"/>
        <v>0</v>
      </c>
      <c r="N67" s="104" t="e">
        <f t="shared" si="41"/>
        <v>#REF!</v>
      </c>
      <c r="O67" s="104">
        <f t="shared" si="41"/>
        <v>0</v>
      </c>
      <c r="P67" s="104" t="e">
        <f t="shared" si="41"/>
        <v>#REF!</v>
      </c>
      <c r="Q67" s="104">
        <f t="shared" si="41"/>
        <v>0</v>
      </c>
      <c r="R67" s="104" t="e">
        <f t="shared" si="41"/>
        <v>#REF!</v>
      </c>
      <c r="S67" s="104">
        <f t="shared" si="41"/>
        <v>0</v>
      </c>
      <c r="T67" s="104" t="e">
        <f t="shared" si="41"/>
        <v>#REF!</v>
      </c>
      <c r="U67" s="104">
        <f t="shared" si="41"/>
        <v>0</v>
      </c>
      <c r="V67" s="104" t="e">
        <f t="shared" si="41"/>
        <v>#REF!</v>
      </c>
      <c r="W67" s="104">
        <f t="shared" si="41"/>
        <v>0</v>
      </c>
      <c r="X67" s="104" t="e">
        <f t="shared" si="41"/>
        <v>#REF!</v>
      </c>
      <c r="Y67" s="104">
        <f t="shared" si="41"/>
        <v>0</v>
      </c>
      <c r="Z67" s="104" t="e">
        <f t="shared" si="41"/>
        <v>#REF!</v>
      </c>
      <c r="AA67" s="104">
        <f t="shared" si="41"/>
        <v>0</v>
      </c>
      <c r="AB67" s="104" t="e">
        <f t="shared" si="41"/>
        <v>#REF!</v>
      </c>
      <c r="AC67" s="104">
        <f t="shared" si="41"/>
        <v>0</v>
      </c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</row>
    <row r="68" spans="1:188" ht="18.75" thickBot="1" x14ac:dyDescent="0.3">
      <c r="A68" s="275">
        <v>5004</v>
      </c>
      <c r="B68" s="276"/>
      <c r="C68" s="276"/>
      <c r="D68" s="276"/>
      <c r="E68" s="276"/>
      <c r="F68" s="277"/>
      <c r="G68" s="105" t="s">
        <v>115</v>
      </c>
      <c r="H68" s="106">
        <f>+H69+H90+H92+H95</f>
        <v>15422863</v>
      </c>
      <c r="I68" s="106">
        <f t="shared" ref="I68:AB68" si="42">+I69+I90+I92+I95</f>
        <v>2287325</v>
      </c>
      <c r="J68" s="106">
        <f t="shared" si="42"/>
        <v>17710188</v>
      </c>
      <c r="K68" s="106">
        <f t="shared" si="42"/>
        <v>0</v>
      </c>
      <c r="L68" s="106" t="e">
        <f t="shared" si="42"/>
        <v>#REF!</v>
      </c>
      <c r="M68" s="106">
        <f t="shared" si="42"/>
        <v>0</v>
      </c>
      <c r="N68" s="106" t="e">
        <f t="shared" si="42"/>
        <v>#REF!</v>
      </c>
      <c r="O68" s="106">
        <f t="shared" si="42"/>
        <v>0</v>
      </c>
      <c r="P68" s="106" t="e">
        <f t="shared" si="42"/>
        <v>#REF!</v>
      </c>
      <c r="Q68" s="106">
        <f t="shared" si="42"/>
        <v>0</v>
      </c>
      <c r="R68" s="106" t="e">
        <f t="shared" si="42"/>
        <v>#REF!</v>
      </c>
      <c r="S68" s="106">
        <f t="shared" si="42"/>
        <v>0</v>
      </c>
      <c r="T68" s="106" t="e">
        <f t="shared" si="42"/>
        <v>#REF!</v>
      </c>
      <c r="U68" s="106">
        <f t="shared" si="42"/>
        <v>0</v>
      </c>
      <c r="V68" s="106" t="e">
        <f t="shared" si="42"/>
        <v>#REF!</v>
      </c>
      <c r="W68" s="106">
        <f t="shared" si="42"/>
        <v>0</v>
      </c>
      <c r="X68" s="106" t="e">
        <f t="shared" si="42"/>
        <v>#REF!</v>
      </c>
      <c r="Y68" s="106">
        <f t="shared" si="42"/>
        <v>0</v>
      </c>
      <c r="Z68" s="106" t="e">
        <f t="shared" si="42"/>
        <v>#REF!</v>
      </c>
      <c r="AA68" s="106">
        <f t="shared" si="42"/>
        <v>0</v>
      </c>
      <c r="AB68" s="106" t="e">
        <f t="shared" si="42"/>
        <v>#REF!</v>
      </c>
      <c r="AC68" s="77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</row>
    <row r="69" spans="1:188" ht="15.75" x14ac:dyDescent="0.2">
      <c r="A69" s="107"/>
      <c r="B69" s="108"/>
      <c r="C69" s="108"/>
      <c r="D69" s="108" t="s">
        <v>37</v>
      </c>
      <c r="E69" s="108"/>
      <c r="F69" s="109"/>
      <c r="G69" s="110" t="s">
        <v>89</v>
      </c>
      <c r="H69" s="96">
        <f>H70+H71+H72+H73+H74+H81+H82+H83+H89+H88</f>
        <v>15569180</v>
      </c>
      <c r="I69" s="96">
        <f t="shared" ref="I69:AC69" si="43">I70+I71+I72+I73+I74+I81+I82+I83+I89+I88</f>
        <v>2291152</v>
      </c>
      <c r="J69" s="96">
        <f t="shared" si="43"/>
        <v>17860332</v>
      </c>
      <c r="K69" s="96">
        <f t="shared" si="43"/>
        <v>0</v>
      </c>
      <c r="L69" s="96" t="e">
        <f t="shared" si="43"/>
        <v>#REF!</v>
      </c>
      <c r="M69" s="96">
        <f t="shared" si="43"/>
        <v>0</v>
      </c>
      <c r="N69" s="96" t="e">
        <f t="shared" si="43"/>
        <v>#REF!</v>
      </c>
      <c r="O69" s="96">
        <f t="shared" si="43"/>
        <v>0</v>
      </c>
      <c r="P69" s="96" t="e">
        <f t="shared" si="43"/>
        <v>#REF!</v>
      </c>
      <c r="Q69" s="96">
        <f t="shared" si="43"/>
        <v>0</v>
      </c>
      <c r="R69" s="96" t="e">
        <f t="shared" si="43"/>
        <v>#REF!</v>
      </c>
      <c r="S69" s="96">
        <f t="shared" si="43"/>
        <v>0</v>
      </c>
      <c r="T69" s="96" t="e">
        <f t="shared" si="43"/>
        <v>#REF!</v>
      </c>
      <c r="U69" s="96">
        <f t="shared" si="43"/>
        <v>0</v>
      </c>
      <c r="V69" s="96" t="e">
        <f t="shared" si="43"/>
        <v>#REF!</v>
      </c>
      <c r="W69" s="96">
        <f t="shared" si="43"/>
        <v>0</v>
      </c>
      <c r="X69" s="96" t="e">
        <f t="shared" si="43"/>
        <v>#REF!</v>
      </c>
      <c r="Y69" s="96">
        <f t="shared" si="43"/>
        <v>0</v>
      </c>
      <c r="Z69" s="96" t="e">
        <f t="shared" si="43"/>
        <v>#REF!</v>
      </c>
      <c r="AA69" s="96">
        <f t="shared" si="43"/>
        <v>0</v>
      </c>
      <c r="AB69" s="96" t="e">
        <f t="shared" si="43"/>
        <v>#REF!</v>
      </c>
      <c r="AC69" s="111" t="e">
        <f t="shared" si="43"/>
        <v>#REF!</v>
      </c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</row>
    <row r="70" spans="1:188" ht="15" customHeight="1" x14ac:dyDescent="0.2">
      <c r="A70" s="38"/>
      <c r="B70" s="39"/>
      <c r="C70" s="39"/>
      <c r="D70" s="39" t="s">
        <v>116</v>
      </c>
      <c r="E70" s="39"/>
      <c r="F70" s="40"/>
      <c r="G70" s="112" t="s">
        <v>91</v>
      </c>
      <c r="H70" s="111">
        <f t="shared" ref="H70:AB70" si="44">H98+H167+H252</f>
        <v>1545048</v>
      </c>
      <c r="I70" s="113">
        <f t="shared" si="44"/>
        <v>184246</v>
      </c>
      <c r="J70" s="113">
        <f t="shared" si="44"/>
        <v>1729294</v>
      </c>
      <c r="K70" s="113">
        <f>K98+K167+K252</f>
        <v>0</v>
      </c>
      <c r="L70" s="113" t="e">
        <f t="shared" si="44"/>
        <v>#REF!</v>
      </c>
      <c r="M70" s="113">
        <f t="shared" si="44"/>
        <v>0</v>
      </c>
      <c r="N70" s="113" t="e">
        <f t="shared" si="44"/>
        <v>#REF!</v>
      </c>
      <c r="O70" s="113">
        <f t="shared" si="44"/>
        <v>0</v>
      </c>
      <c r="P70" s="113" t="e">
        <f t="shared" si="44"/>
        <v>#REF!</v>
      </c>
      <c r="Q70" s="113">
        <f t="shared" si="44"/>
        <v>0</v>
      </c>
      <c r="R70" s="113" t="e">
        <f t="shared" si="44"/>
        <v>#REF!</v>
      </c>
      <c r="S70" s="113">
        <f>S98+S167+S252</f>
        <v>0</v>
      </c>
      <c r="T70" s="113" t="e">
        <f t="shared" si="44"/>
        <v>#REF!</v>
      </c>
      <c r="U70" s="113">
        <f>U98+U167+U252</f>
        <v>0</v>
      </c>
      <c r="V70" s="113" t="e">
        <f t="shared" si="44"/>
        <v>#REF!</v>
      </c>
      <c r="W70" s="113">
        <f>W98+W167+W252</f>
        <v>0</v>
      </c>
      <c r="X70" s="113" t="e">
        <f t="shared" si="44"/>
        <v>#REF!</v>
      </c>
      <c r="Y70" s="113">
        <f>Y98+Y167+Y252</f>
        <v>0</v>
      </c>
      <c r="Z70" s="113" t="e">
        <f t="shared" si="44"/>
        <v>#REF!</v>
      </c>
      <c r="AA70" s="113">
        <f t="shared" si="44"/>
        <v>0</v>
      </c>
      <c r="AB70" s="114" t="e">
        <f t="shared" si="44"/>
        <v>#REF!</v>
      </c>
      <c r="AC70" s="113">
        <f>AC98+AC167+AC252</f>
        <v>370880</v>
      </c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</row>
    <row r="71" spans="1:188" ht="18" customHeight="1" x14ac:dyDescent="0.2">
      <c r="A71" s="38"/>
      <c r="B71" s="39"/>
      <c r="C71" s="39"/>
      <c r="D71" s="39" t="s">
        <v>117</v>
      </c>
      <c r="E71" s="39"/>
      <c r="F71" s="40"/>
      <c r="G71" s="112" t="s">
        <v>93</v>
      </c>
      <c r="H71" s="111">
        <f t="shared" ref="H71:AC71" si="45">H124+H193+H285+H372</f>
        <v>623156</v>
      </c>
      <c r="I71" s="113">
        <f t="shared" si="45"/>
        <v>104028</v>
      </c>
      <c r="J71" s="113">
        <f t="shared" si="45"/>
        <v>727184</v>
      </c>
      <c r="K71" s="113">
        <f t="shared" si="45"/>
        <v>0</v>
      </c>
      <c r="L71" s="113" t="e">
        <f t="shared" si="45"/>
        <v>#REF!</v>
      </c>
      <c r="M71" s="113">
        <f t="shared" si="45"/>
        <v>0</v>
      </c>
      <c r="N71" s="113" t="e">
        <f t="shared" si="45"/>
        <v>#REF!</v>
      </c>
      <c r="O71" s="113">
        <f t="shared" si="45"/>
        <v>0</v>
      </c>
      <c r="P71" s="113" t="e">
        <f t="shared" si="45"/>
        <v>#REF!</v>
      </c>
      <c r="Q71" s="113">
        <f t="shared" si="45"/>
        <v>0</v>
      </c>
      <c r="R71" s="113" t="e">
        <f t="shared" si="45"/>
        <v>#REF!</v>
      </c>
      <c r="S71" s="113">
        <f t="shared" si="45"/>
        <v>0</v>
      </c>
      <c r="T71" s="113" t="e">
        <f t="shared" si="45"/>
        <v>#REF!</v>
      </c>
      <c r="U71" s="113">
        <f t="shared" si="45"/>
        <v>0</v>
      </c>
      <c r="V71" s="113" t="e">
        <f t="shared" si="45"/>
        <v>#REF!</v>
      </c>
      <c r="W71" s="113">
        <f t="shared" si="45"/>
        <v>0</v>
      </c>
      <c r="X71" s="113" t="e">
        <f t="shared" si="45"/>
        <v>#REF!</v>
      </c>
      <c r="Y71" s="113">
        <f t="shared" si="45"/>
        <v>0</v>
      </c>
      <c r="Z71" s="113" t="e">
        <f t="shared" si="45"/>
        <v>#REF!</v>
      </c>
      <c r="AA71" s="113">
        <f t="shared" si="45"/>
        <v>0</v>
      </c>
      <c r="AB71" s="114" t="e">
        <f t="shared" si="45"/>
        <v>#REF!</v>
      </c>
      <c r="AC71" s="113">
        <f t="shared" si="45"/>
        <v>330000</v>
      </c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</row>
    <row r="72" spans="1:188" ht="15.75" x14ac:dyDescent="0.2">
      <c r="A72" s="38"/>
      <c r="B72" s="39"/>
      <c r="C72" s="39"/>
      <c r="D72" s="39" t="s">
        <v>118</v>
      </c>
      <c r="E72" s="39"/>
      <c r="F72" s="40"/>
      <c r="G72" s="112" t="s">
        <v>95</v>
      </c>
      <c r="H72" s="111">
        <f t="shared" ref="H72:AB72" si="46">H322</f>
        <v>0</v>
      </c>
      <c r="I72" s="113">
        <f t="shared" si="46"/>
        <v>0</v>
      </c>
      <c r="J72" s="113">
        <f t="shared" si="46"/>
        <v>0</v>
      </c>
      <c r="K72" s="113">
        <f t="shared" si="46"/>
        <v>0</v>
      </c>
      <c r="L72" s="113" t="e">
        <f t="shared" si="46"/>
        <v>#REF!</v>
      </c>
      <c r="M72" s="113">
        <f t="shared" si="46"/>
        <v>0</v>
      </c>
      <c r="N72" s="113" t="e">
        <f t="shared" si="46"/>
        <v>#REF!</v>
      </c>
      <c r="O72" s="113">
        <f t="shared" si="46"/>
        <v>0</v>
      </c>
      <c r="P72" s="113" t="e">
        <f t="shared" si="46"/>
        <v>#REF!</v>
      </c>
      <c r="Q72" s="113">
        <f t="shared" si="46"/>
        <v>0</v>
      </c>
      <c r="R72" s="113" t="e">
        <f t="shared" si="46"/>
        <v>#REF!</v>
      </c>
      <c r="S72" s="113">
        <f>S322</f>
        <v>0</v>
      </c>
      <c r="T72" s="113" t="e">
        <f t="shared" si="46"/>
        <v>#REF!</v>
      </c>
      <c r="U72" s="113">
        <f>U322</f>
        <v>0</v>
      </c>
      <c r="V72" s="113" t="e">
        <f t="shared" si="46"/>
        <v>#REF!</v>
      </c>
      <c r="W72" s="113">
        <f>W322</f>
        <v>0</v>
      </c>
      <c r="X72" s="113" t="e">
        <f t="shared" si="46"/>
        <v>#REF!</v>
      </c>
      <c r="Y72" s="113">
        <f>Y322</f>
        <v>0</v>
      </c>
      <c r="Z72" s="113" t="e">
        <f t="shared" si="46"/>
        <v>#REF!</v>
      </c>
      <c r="AA72" s="113">
        <f t="shared" si="46"/>
        <v>0</v>
      </c>
      <c r="AB72" s="114" t="e">
        <f t="shared" si="46"/>
        <v>#REF!</v>
      </c>
      <c r="AC72" s="113">
        <f>AC322</f>
        <v>0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</row>
    <row r="73" spans="1:188" ht="15" customHeight="1" x14ac:dyDescent="0.2">
      <c r="A73" s="38"/>
      <c r="B73" s="39"/>
      <c r="C73" s="39"/>
      <c r="D73" s="39" t="s">
        <v>119</v>
      </c>
      <c r="E73" s="39"/>
      <c r="F73" s="40"/>
      <c r="G73" s="112" t="s">
        <v>97</v>
      </c>
      <c r="H73" s="111">
        <f t="shared" ref="H73:AC73" si="47">H223+H375</f>
        <v>24750</v>
      </c>
      <c r="I73" s="113">
        <f t="shared" si="47"/>
        <v>12375</v>
      </c>
      <c r="J73" s="113">
        <f t="shared" si="47"/>
        <v>37125</v>
      </c>
      <c r="K73" s="113">
        <f t="shared" si="47"/>
        <v>0</v>
      </c>
      <c r="L73" s="113" t="e">
        <f t="shared" si="47"/>
        <v>#REF!</v>
      </c>
      <c r="M73" s="113">
        <f t="shared" si="47"/>
        <v>0</v>
      </c>
      <c r="N73" s="113" t="e">
        <f t="shared" si="47"/>
        <v>#REF!</v>
      </c>
      <c r="O73" s="113">
        <f t="shared" si="47"/>
        <v>0</v>
      </c>
      <c r="P73" s="113" t="e">
        <f t="shared" si="47"/>
        <v>#REF!</v>
      </c>
      <c r="Q73" s="113">
        <f t="shared" si="47"/>
        <v>0</v>
      </c>
      <c r="R73" s="113" t="e">
        <f t="shared" si="47"/>
        <v>#REF!</v>
      </c>
      <c r="S73" s="113">
        <f t="shared" si="47"/>
        <v>0</v>
      </c>
      <c r="T73" s="113" t="e">
        <f t="shared" si="47"/>
        <v>#REF!</v>
      </c>
      <c r="U73" s="113">
        <f t="shared" si="47"/>
        <v>0</v>
      </c>
      <c r="V73" s="113" t="e">
        <f t="shared" si="47"/>
        <v>#REF!</v>
      </c>
      <c r="W73" s="113">
        <f t="shared" si="47"/>
        <v>0</v>
      </c>
      <c r="X73" s="113" t="e">
        <f t="shared" si="47"/>
        <v>#REF!</v>
      </c>
      <c r="Y73" s="113">
        <f t="shared" si="47"/>
        <v>0</v>
      </c>
      <c r="Z73" s="113" t="e">
        <f t="shared" si="47"/>
        <v>#REF!</v>
      </c>
      <c r="AA73" s="113">
        <f t="shared" si="47"/>
        <v>0</v>
      </c>
      <c r="AB73" s="114" t="e">
        <f t="shared" si="47"/>
        <v>#REF!</v>
      </c>
      <c r="AC73" s="113">
        <f t="shared" si="47"/>
        <v>0</v>
      </c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</row>
    <row r="74" spans="1:188" ht="31.5" x14ac:dyDescent="0.2">
      <c r="A74" s="38"/>
      <c r="B74" s="39"/>
      <c r="C74" s="39"/>
      <c r="D74" s="39">
        <v>51</v>
      </c>
      <c r="E74" s="39"/>
      <c r="F74" s="40"/>
      <c r="G74" s="112" t="s">
        <v>99</v>
      </c>
      <c r="H74" s="111">
        <f t="shared" ref="H74:AC74" si="48">H225+H323+H378</f>
        <v>2453379</v>
      </c>
      <c r="I74" s="113">
        <f t="shared" si="48"/>
        <v>369111</v>
      </c>
      <c r="J74" s="113">
        <f t="shared" si="48"/>
        <v>2822490</v>
      </c>
      <c r="K74" s="113">
        <f t="shared" si="48"/>
        <v>0</v>
      </c>
      <c r="L74" s="113" t="e">
        <f t="shared" si="48"/>
        <v>#REF!</v>
      </c>
      <c r="M74" s="113">
        <f t="shared" si="48"/>
        <v>0</v>
      </c>
      <c r="N74" s="113" t="e">
        <f t="shared" si="48"/>
        <v>#REF!</v>
      </c>
      <c r="O74" s="113">
        <f t="shared" si="48"/>
        <v>0</v>
      </c>
      <c r="P74" s="113" t="e">
        <f t="shared" si="48"/>
        <v>#REF!</v>
      </c>
      <c r="Q74" s="113">
        <f t="shared" si="48"/>
        <v>0</v>
      </c>
      <c r="R74" s="113" t="e">
        <f t="shared" si="48"/>
        <v>#REF!</v>
      </c>
      <c r="S74" s="113">
        <f t="shared" si="48"/>
        <v>0</v>
      </c>
      <c r="T74" s="113" t="e">
        <f t="shared" si="48"/>
        <v>#REF!</v>
      </c>
      <c r="U74" s="113">
        <f t="shared" si="48"/>
        <v>0</v>
      </c>
      <c r="V74" s="113" t="e">
        <f t="shared" si="48"/>
        <v>#REF!</v>
      </c>
      <c r="W74" s="113">
        <f t="shared" si="48"/>
        <v>0</v>
      </c>
      <c r="X74" s="113" t="e">
        <f t="shared" si="48"/>
        <v>#REF!</v>
      </c>
      <c r="Y74" s="113">
        <f t="shared" si="48"/>
        <v>0</v>
      </c>
      <c r="Z74" s="113" t="e">
        <f t="shared" si="48"/>
        <v>#REF!</v>
      </c>
      <c r="AA74" s="113">
        <f t="shared" si="48"/>
        <v>0</v>
      </c>
      <c r="AB74" s="114" t="e">
        <f t="shared" si="48"/>
        <v>#REF!</v>
      </c>
      <c r="AC74" s="113">
        <f t="shared" si="48"/>
        <v>9662000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</row>
    <row r="75" spans="1:188" ht="15.75" x14ac:dyDescent="0.2">
      <c r="A75" s="38"/>
      <c r="B75" s="39"/>
      <c r="C75" s="39"/>
      <c r="D75" s="39"/>
      <c r="E75" s="39" t="s">
        <v>37</v>
      </c>
      <c r="F75" s="40"/>
      <c r="G75" s="112" t="s">
        <v>120</v>
      </c>
      <c r="H75" s="111">
        <f t="shared" ref="H75:AB75" si="49">H76+H77+H78+H79+H80</f>
        <v>2453379</v>
      </c>
      <c r="I75" s="113">
        <f t="shared" si="49"/>
        <v>369111</v>
      </c>
      <c r="J75" s="113">
        <f t="shared" si="49"/>
        <v>2822490</v>
      </c>
      <c r="K75" s="113">
        <f t="shared" si="49"/>
        <v>0</v>
      </c>
      <c r="L75" s="113" t="e">
        <f t="shared" si="49"/>
        <v>#REF!</v>
      </c>
      <c r="M75" s="113">
        <f t="shared" si="49"/>
        <v>0</v>
      </c>
      <c r="N75" s="113" t="e">
        <f t="shared" si="49"/>
        <v>#REF!</v>
      </c>
      <c r="O75" s="113">
        <f t="shared" si="49"/>
        <v>0</v>
      </c>
      <c r="P75" s="113" t="e">
        <f t="shared" si="49"/>
        <v>#REF!</v>
      </c>
      <c r="Q75" s="113">
        <f t="shared" si="49"/>
        <v>0</v>
      </c>
      <c r="R75" s="113" t="e">
        <f t="shared" si="49"/>
        <v>#REF!</v>
      </c>
      <c r="S75" s="113">
        <f>S76+S77+S78+S79+S80</f>
        <v>0</v>
      </c>
      <c r="T75" s="113" t="e">
        <f t="shared" si="49"/>
        <v>#REF!</v>
      </c>
      <c r="U75" s="113">
        <f>U76+U77+U78+U79+U80</f>
        <v>0</v>
      </c>
      <c r="V75" s="113" t="e">
        <f t="shared" si="49"/>
        <v>#REF!</v>
      </c>
      <c r="W75" s="113">
        <f>W76+W77+W78+W79+W80</f>
        <v>0</v>
      </c>
      <c r="X75" s="113" t="e">
        <f t="shared" si="49"/>
        <v>#REF!</v>
      </c>
      <c r="Y75" s="113">
        <f>Y76+Y77+Y78+Y79+Y80</f>
        <v>0</v>
      </c>
      <c r="Z75" s="113" t="e">
        <f t="shared" si="49"/>
        <v>#REF!</v>
      </c>
      <c r="AA75" s="113">
        <f t="shared" si="49"/>
        <v>0</v>
      </c>
      <c r="AB75" s="114" t="e">
        <f t="shared" si="49"/>
        <v>#REF!</v>
      </c>
      <c r="AC75" s="113">
        <f>AC76+AC77+AC78+AC79+AC80</f>
        <v>9662000</v>
      </c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</row>
    <row r="76" spans="1:188" ht="15.75" x14ac:dyDescent="0.2">
      <c r="A76" s="38"/>
      <c r="B76" s="39"/>
      <c r="C76" s="39"/>
      <c r="D76" s="39"/>
      <c r="E76" s="39"/>
      <c r="F76" s="40" t="s">
        <v>37</v>
      </c>
      <c r="G76" s="112" t="s">
        <v>121</v>
      </c>
      <c r="H76" s="111">
        <f t="shared" ref="H76:AB76" si="50">H225</f>
        <v>0</v>
      </c>
      <c r="I76" s="113">
        <f t="shared" si="50"/>
        <v>0</v>
      </c>
      <c r="J76" s="113">
        <f t="shared" si="50"/>
        <v>0</v>
      </c>
      <c r="K76" s="113">
        <f t="shared" si="50"/>
        <v>0</v>
      </c>
      <c r="L76" s="113" t="e">
        <f t="shared" si="50"/>
        <v>#REF!</v>
      </c>
      <c r="M76" s="113">
        <f t="shared" si="50"/>
        <v>0</v>
      </c>
      <c r="N76" s="113" t="e">
        <f t="shared" si="50"/>
        <v>#REF!</v>
      </c>
      <c r="O76" s="113">
        <f t="shared" si="50"/>
        <v>0</v>
      </c>
      <c r="P76" s="113" t="e">
        <f t="shared" si="50"/>
        <v>#REF!</v>
      </c>
      <c r="Q76" s="113">
        <f t="shared" si="50"/>
        <v>0</v>
      </c>
      <c r="R76" s="113" t="e">
        <f t="shared" si="50"/>
        <v>#REF!</v>
      </c>
      <c r="S76" s="113">
        <f>S225</f>
        <v>0</v>
      </c>
      <c r="T76" s="113" t="e">
        <f t="shared" si="50"/>
        <v>#REF!</v>
      </c>
      <c r="U76" s="113">
        <f>U225</f>
        <v>0</v>
      </c>
      <c r="V76" s="113" t="e">
        <f t="shared" si="50"/>
        <v>#REF!</v>
      </c>
      <c r="W76" s="113">
        <f>W225</f>
        <v>0</v>
      </c>
      <c r="X76" s="113" t="e">
        <f t="shared" si="50"/>
        <v>#REF!</v>
      </c>
      <c r="Y76" s="113">
        <f>Y225</f>
        <v>0</v>
      </c>
      <c r="Z76" s="113" t="e">
        <f t="shared" si="50"/>
        <v>#REF!</v>
      </c>
      <c r="AA76" s="113">
        <f t="shared" si="50"/>
        <v>0</v>
      </c>
      <c r="AB76" s="114" t="e">
        <f t="shared" si="50"/>
        <v>#REF!</v>
      </c>
      <c r="AC76" s="113">
        <f>AC225</f>
        <v>0</v>
      </c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</row>
    <row r="77" spans="1:188" ht="31.5" x14ac:dyDescent="0.2">
      <c r="A77" s="38"/>
      <c r="B77" s="39"/>
      <c r="C77" s="39"/>
      <c r="D77" s="39"/>
      <c r="E77" s="39"/>
      <c r="F77" s="40">
        <v>17</v>
      </c>
      <c r="G77" s="112" t="s">
        <v>122</v>
      </c>
      <c r="H77" s="111">
        <f t="shared" ref="H77:AB77" si="51">H325</f>
        <v>1892468</v>
      </c>
      <c r="I77" s="113">
        <f t="shared" si="51"/>
        <v>305200</v>
      </c>
      <c r="J77" s="113">
        <f t="shared" si="51"/>
        <v>2197668</v>
      </c>
      <c r="K77" s="113">
        <f t="shared" si="51"/>
        <v>0</v>
      </c>
      <c r="L77" s="113" t="e">
        <f t="shared" si="51"/>
        <v>#REF!</v>
      </c>
      <c r="M77" s="113">
        <f t="shared" si="51"/>
        <v>0</v>
      </c>
      <c r="N77" s="113" t="e">
        <f t="shared" si="51"/>
        <v>#REF!</v>
      </c>
      <c r="O77" s="113">
        <f t="shared" si="51"/>
        <v>0</v>
      </c>
      <c r="P77" s="113" t="e">
        <f t="shared" si="51"/>
        <v>#REF!</v>
      </c>
      <c r="Q77" s="113">
        <f t="shared" si="51"/>
        <v>0</v>
      </c>
      <c r="R77" s="113" t="e">
        <f t="shared" si="51"/>
        <v>#REF!</v>
      </c>
      <c r="S77" s="113">
        <f>S325</f>
        <v>0</v>
      </c>
      <c r="T77" s="113" t="e">
        <f t="shared" si="51"/>
        <v>#REF!</v>
      </c>
      <c r="U77" s="113">
        <f>U325</f>
        <v>0</v>
      </c>
      <c r="V77" s="113" t="e">
        <f t="shared" si="51"/>
        <v>#REF!</v>
      </c>
      <c r="W77" s="113">
        <f>W325</f>
        <v>0</v>
      </c>
      <c r="X77" s="113" t="e">
        <f t="shared" si="51"/>
        <v>#REF!</v>
      </c>
      <c r="Y77" s="113">
        <f>Y325</f>
        <v>0</v>
      </c>
      <c r="Z77" s="113" t="e">
        <f t="shared" si="51"/>
        <v>#REF!</v>
      </c>
      <c r="AA77" s="113">
        <f t="shared" si="51"/>
        <v>0</v>
      </c>
      <c r="AB77" s="114" t="e">
        <f t="shared" si="51"/>
        <v>#REF!</v>
      </c>
      <c r="AC77" s="113">
        <f>AC325</f>
        <v>8000000</v>
      </c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</row>
    <row r="78" spans="1:188" ht="47.25" x14ac:dyDescent="0.2">
      <c r="A78" s="38"/>
      <c r="B78" s="39"/>
      <c r="C78" s="39"/>
      <c r="D78" s="39"/>
      <c r="E78" s="39"/>
      <c r="F78" s="40">
        <v>18</v>
      </c>
      <c r="G78" s="112" t="s">
        <v>123</v>
      </c>
      <c r="H78" s="111">
        <f t="shared" ref="H78:AB78" si="52">H380</f>
        <v>0</v>
      </c>
      <c r="I78" s="113">
        <f t="shared" si="52"/>
        <v>0</v>
      </c>
      <c r="J78" s="113">
        <f t="shared" si="52"/>
        <v>0</v>
      </c>
      <c r="K78" s="113">
        <f t="shared" si="52"/>
        <v>0</v>
      </c>
      <c r="L78" s="113" t="e">
        <f t="shared" si="52"/>
        <v>#REF!</v>
      </c>
      <c r="M78" s="113">
        <f t="shared" si="52"/>
        <v>0</v>
      </c>
      <c r="N78" s="113" t="e">
        <f t="shared" si="52"/>
        <v>#REF!</v>
      </c>
      <c r="O78" s="113">
        <f t="shared" si="52"/>
        <v>0</v>
      </c>
      <c r="P78" s="113" t="e">
        <f t="shared" si="52"/>
        <v>#REF!</v>
      </c>
      <c r="Q78" s="113">
        <f t="shared" si="52"/>
        <v>0</v>
      </c>
      <c r="R78" s="113" t="e">
        <f t="shared" si="52"/>
        <v>#REF!</v>
      </c>
      <c r="S78" s="113">
        <f>S380</f>
        <v>0</v>
      </c>
      <c r="T78" s="113" t="e">
        <f t="shared" si="52"/>
        <v>#REF!</v>
      </c>
      <c r="U78" s="113">
        <f>U380</f>
        <v>0</v>
      </c>
      <c r="V78" s="113" t="e">
        <f t="shared" si="52"/>
        <v>#REF!</v>
      </c>
      <c r="W78" s="113">
        <f>W380</f>
        <v>0</v>
      </c>
      <c r="X78" s="113" t="e">
        <f t="shared" si="52"/>
        <v>#REF!</v>
      </c>
      <c r="Y78" s="113">
        <f>Y380</f>
        <v>0</v>
      </c>
      <c r="Z78" s="113" t="e">
        <f t="shared" si="52"/>
        <v>#REF!</v>
      </c>
      <c r="AA78" s="113">
        <f t="shared" si="52"/>
        <v>0</v>
      </c>
      <c r="AB78" s="114" t="e">
        <f t="shared" si="52"/>
        <v>#REF!</v>
      </c>
      <c r="AC78" s="113">
        <f>AC380</f>
        <v>60000</v>
      </c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</row>
    <row r="79" spans="1:188" ht="47.25" x14ac:dyDescent="0.2">
      <c r="A79" s="38"/>
      <c r="B79" s="39"/>
      <c r="C79" s="39"/>
      <c r="D79" s="39"/>
      <c r="E79" s="39"/>
      <c r="F79" s="40">
        <v>19</v>
      </c>
      <c r="G79" s="112" t="s">
        <v>124</v>
      </c>
      <c r="H79" s="111">
        <f t="shared" ref="H79:AB80" si="53">H326</f>
        <v>560410</v>
      </c>
      <c r="I79" s="113">
        <f t="shared" si="53"/>
        <v>63895</v>
      </c>
      <c r="J79" s="113">
        <f t="shared" si="53"/>
        <v>624305</v>
      </c>
      <c r="K79" s="113">
        <f t="shared" si="53"/>
        <v>0</v>
      </c>
      <c r="L79" s="113" t="e">
        <f t="shared" si="53"/>
        <v>#REF!</v>
      </c>
      <c r="M79" s="113">
        <f t="shared" si="53"/>
        <v>0</v>
      </c>
      <c r="N79" s="113" t="e">
        <f t="shared" si="53"/>
        <v>#REF!</v>
      </c>
      <c r="O79" s="113">
        <f t="shared" si="53"/>
        <v>0</v>
      </c>
      <c r="P79" s="113" t="e">
        <f t="shared" si="53"/>
        <v>#REF!</v>
      </c>
      <c r="Q79" s="113">
        <f t="shared" si="53"/>
        <v>0</v>
      </c>
      <c r="R79" s="113" t="e">
        <f t="shared" si="53"/>
        <v>#REF!</v>
      </c>
      <c r="S79" s="113">
        <f t="shared" si="53"/>
        <v>0</v>
      </c>
      <c r="T79" s="113" t="e">
        <f t="shared" si="53"/>
        <v>#REF!</v>
      </c>
      <c r="U79" s="113">
        <f t="shared" si="53"/>
        <v>0</v>
      </c>
      <c r="V79" s="113" t="e">
        <f t="shared" si="53"/>
        <v>#REF!</v>
      </c>
      <c r="W79" s="113">
        <f t="shared" si="53"/>
        <v>0</v>
      </c>
      <c r="X79" s="113" t="e">
        <f t="shared" si="53"/>
        <v>#REF!</v>
      </c>
      <c r="Y79" s="113">
        <f t="shared" si="53"/>
        <v>0</v>
      </c>
      <c r="Z79" s="113" t="e">
        <f t="shared" si="53"/>
        <v>#REF!</v>
      </c>
      <c r="AA79" s="113">
        <f t="shared" si="53"/>
        <v>0</v>
      </c>
      <c r="AB79" s="114" t="e">
        <f t="shared" si="53"/>
        <v>#REF!</v>
      </c>
      <c r="AC79" s="113">
        <f>AC326</f>
        <v>1600000</v>
      </c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</row>
    <row r="80" spans="1:188" ht="66" customHeight="1" x14ac:dyDescent="0.2">
      <c r="A80" s="38"/>
      <c r="B80" s="39"/>
      <c r="C80" s="39"/>
      <c r="D80" s="39"/>
      <c r="E80" s="39"/>
      <c r="F80" s="40" t="s">
        <v>117</v>
      </c>
      <c r="G80" s="112" t="s">
        <v>125</v>
      </c>
      <c r="H80" s="111">
        <f t="shared" si="53"/>
        <v>501</v>
      </c>
      <c r="I80" s="113">
        <f t="shared" si="53"/>
        <v>16</v>
      </c>
      <c r="J80" s="113">
        <f t="shared" si="53"/>
        <v>517</v>
      </c>
      <c r="K80" s="113">
        <f t="shared" si="53"/>
        <v>0</v>
      </c>
      <c r="L80" s="113" t="e">
        <f t="shared" si="53"/>
        <v>#REF!</v>
      </c>
      <c r="M80" s="113">
        <f t="shared" si="53"/>
        <v>0</v>
      </c>
      <c r="N80" s="113" t="e">
        <f t="shared" si="53"/>
        <v>#REF!</v>
      </c>
      <c r="O80" s="113">
        <f t="shared" si="53"/>
        <v>0</v>
      </c>
      <c r="P80" s="113" t="e">
        <f t="shared" si="53"/>
        <v>#REF!</v>
      </c>
      <c r="Q80" s="113">
        <f t="shared" si="53"/>
        <v>0</v>
      </c>
      <c r="R80" s="113" t="e">
        <f t="shared" si="53"/>
        <v>#REF!</v>
      </c>
      <c r="S80" s="113">
        <f t="shared" si="53"/>
        <v>0</v>
      </c>
      <c r="T80" s="113" t="e">
        <f t="shared" si="53"/>
        <v>#REF!</v>
      </c>
      <c r="U80" s="113">
        <f t="shared" si="53"/>
        <v>0</v>
      </c>
      <c r="V80" s="113" t="e">
        <f t="shared" si="53"/>
        <v>#REF!</v>
      </c>
      <c r="W80" s="113">
        <f t="shared" si="53"/>
        <v>0</v>
      </c>
      <c r="X80" s="113" t="e">
        <f t="shared" si="53"/>
        <v>#REF!</v>
      </c>
      <c r="Y80" s="113">
        <f t="shared" si="53"/>
        <v>0</v>
      </c>
      <c r="Z80" s="113" t="e">
        <f t="shared" si="53"/>
        <v>#REF!</v>
      </c>
      <c r="AA80" s="113">
        <f t="shared" si="53"/>
        <v>0</v>
      </c>
      <c r="AB80" s="114" t="e">
        <f t="shared" si="53"/>
        <v>#REF!</v>
      </c>
      <c r="AC80" s="113">
        <f>AC327</f>
        <v>2000</v>
      </c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</row>
    <row r="81" spans="1:188" ht="18" customHeight="1" x14ac:dyDescent="0.2">
      <c r="A81" s="38"/>
      <c r="B81" s="39"/>
      <c r="C81" s="39"/>
      <c r="D81" s="39">
        <v>55</v>
      </c>
      <c r="E81" s="39"/>
      <c r="F81" s="40"/>
      <c r="G81" s="112" t="s">
        <v>101</v>
      </c>
      <c r="H81" s="111">
        <f t="shared" ref="H81:AB81" si="54">H381</f>
        <v>0</v>
      </c>
      <c r="I81" s="113">
        <f t="shared" si="54"/>
        <v>0</v>
      </c>
      <c r="J81" s="113">
        <f t="shared" si="54"/>
        <v>0</v>
      </c>
      <c r="K81" s="113">
        <f t="shared" si="54"/>
        <v>0</v>
      </c>
      <c r="L81" s="113" t="e">
        <f t="shared" si="54"/>
        <v>#REF!</v>
      </c>
      <c r="M81" s="113">
        <f t="shared" si="54"/>
        <v>0</v>
      </c>
      <c r="N81" s="113" t="e">
        <f t="shared" si="54"/>
        <v>#REF!</v>
      </c>
      <c r="O81" s="113">
        <f t="shared" si="54"/>
        <v>0</v>
      </c>
      <c r="P81" s="113" t="e">
        <f t="shared" si="54"/>
        <v>#REF!</v>
      </c>
      <c r="Q81" s="113">
        <f t="shared" si="54"/>
        <v>0</v>
      </c>
      <c r="R81" s="113" t="e">
        <f t="shared" si="54"/>
        <v>#REF!</v>
      </c>
      <c r="S81" s="113">
        <f>S381</f>
        <v>0</v>
      </c>
      <c r="T81" s="113" t="e">
        <f t="shared" si="54"/>
        <v>#REF!</v>
      </c>
      <c r="U81" s="113">
        <f>U381</f>
        <v>0</v>
      </c>
      <c r="V81" s="113" t="e">
        <f t="shared" si="54"/>
        <v>#REF!</v>
      </c>
      <c r="W81" s="113">
        <f>W381</f>
        <v>0</v>
      </c>
      <c r="X81" s="113" t="e">
        <f t="shared" si="54"/>
        <v>#REF!</v>
      </c>
      <c r="Y81" s="113">
        <f>Y381</f>
        <v>0</v>
      </c>
      <c r="Z81" s="113" t="e">
        <f t="shared" si="54"/>
        <v>#REF!</v>
      </c>
      <c r="AA81" s="113">
        <f t="shared" si="54"/>
        <v>0</v>
      </c>
      <c r="AB81" s="114" t="e">
        <f t="shared" si="54"/>
        <v>#REF!</v>
      </c>
      <c r="AC81" s="113">
        <f>AC381</f>
        <v>0</v>
      </c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</row>
    <row r="82" spans="1:188" ht="18" customHeight="1" x14ac:dyDescent="0.2">
      <c r="A82" s="38"/>
      <c r="B82" s="39"/>
      <c r="C82" s="39"/>
      <c r="D82" s="39">
        <v>56</v>
      </c>
      <c r="E82" s="39"/>
      <c r="F82" s="40"/>
      <c r="G82" s="112" t="s">
        <v>103</v>
      </c>
      <c r="H82" s="111">
        <f t="shared" ref="H82:X82" si="55">+H387</f>
        <v>0</v>
      </c>
      <c r="I82" s="113">
        <f t="shared" si="55"/>
        <v>0</v>
      </c>
      <c r="J82" s="113">
        <f t="shared" si="55"/>
        <v>0</v>
      </c>
      <c r="K82" s="113">
        <f t="shared" si="55"/>
        <v>0</v>
      </c>
      <c r="L82" s="113" t="e">
        <f t="shared" si="55"/>
        <v>#REF!</v>
      </c>
      <c r="M82" s="113">
        <f t="shared" si="55"/>
        <v>0</v>
      </c>
      <c r="N82" s="113" t="e">
        <f t="shared" si="55"/>
        <v>#REF!</v>
      </c>
      <c r="O82" s="113">
        <f t="shared" si="55"/>
        <v>0</v>
      </c>
      <c r="P82" s="113" t="e">
        <f t="shared" si="55"/>
        <v>#REF!</v>
      </c>
      <c r="Q82" s="113">
        <f t="shared" si="55"/>
        <v>0</v>
      </c>
      <c r="R82" s="113" t="e">
        <f t="shared" si="55"/>
        <v>#REF!</v>
      </c>
      <c r="S82" s="113">
        <f>+S387</f>
        <v>0</v>
      </c>
      <c r="T82" s="113" t="e">
        <f t="shared" si="55"/>
        <v>#REF!</v>
      </c>
      <c r="U82" s="113">
        <f>+U387</f>
        <v>0</v>
      </c>
      <c r="V82" s="113" t="e">
        <f t="shared" si="55"/>
        <v>#REF!</v>
      </c>
      <c r="W82" s="113">
        <f>+W387</f>
        <v>0</v>
      </c>
      <c r="X82" s="113" t="e">
        <f t="shared" si="55"/>
        <v>#REF!</v>
      </c>
      <c r="Y82" s="113">
        <f>+Y387</f>
        <v>0</v>
      </c>
      <c r="Z82" s="113" t="e">
        <f>+Z387+Z228</f>
        <v>#REF!</v>
      </c>
      <c r="AA82" s="113">
        <f>+AA387+AA228</f>
        <v>0</v>
      </c>
      <c r="AB82" s="113" t="e">
        <f>+AB387+AB228</f>
        <v>#REF!</v>
      </c>
      <c r="AC82" s="113">
        <f>+AC387+AC228</f>
        <v>57600</v>
      </c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</row>
    <row r="83" spans="1:188" ht="18.95" customHeight="1" x14ac:dyDescent="0.2">
      <c r="A83" s="38"/>
      <c r="B83" s="39"/>
      <c r="C83" s="39"/>
      <c r="D83" s="39">
        <v>57</v>
      </c>
      <c r="E83" s="39"/>
      <c r="F83" s="40"/>
      <c r="G83" s="112" t="s">
        <v>105</v>
      </c>
      <c r="H83" s="111">
        <f t="shared" ref="H83:AC83" si="56">H230+H328+H394</f>
        <v>9821073</v>
      </c>
      <c r="I83" s="113">
        <f t="shared" si="56"/>
        <v>1621392</v>
      </c>
      <c r="J83" s="113">
        <f t="shared" si="56"/>
        <v>11442465</v>
      </c>
      <c r="K83" s="113">
        <f t="shared" si="56"/>
        <v>0</v>
      </c>
      <c r="L83" s="113" t="e">
        <f t="shared" si="56"/>
        <v>#REF!</v>
      </c>
      <c r="M83" s="113">
        <f t="shared" si="56"/>
        <v>0</v>
      </c>
      <c r="N83" s="113" t="e">
        <f t="shared" si="56"/>
        <v>#REF!</v>
      </c>
      <c r="O83" s="113">
        <f t="shared" si="56"/>
        <v>0</v>
      </c>
      <c r="P83" s="113" t="e">
        <f t="shared" si="56"/>
        <v>#REF!</v>
      </c>
      <c r="Q83" s="113">
        <f t="shared" si="56"/>
        <v>0</v>
      </c>
      <c r="R83" s="113" t="e">
        <f t="shared" si="56"/>
        <v>#REF!</v>
      </c>
      <c r="S83" s="113">
        <f t="shared" si="56"/>
        <v>0</v>
      </c>
      <c r="T83" s="113" t="e">
        <f t="shared" si="56"/>
        <v>#REF!</v>
      </c>
      <c r="U83" s="113">
        <f t="shared" si="56"/>
        <v>0</v>
      </c>
      <c r="V83" s="113" t="e">
        <f t="shared" si="56"/>
        <v>#REF!</v>
      </c>
      <c r="W83" s="113">
        <f t="shared" si="56"/>
        <v>0</v>
      </c>
      <c r="X83" s="113" t="e">
        <f t="shared" si="56"/>
        <v>#REF!</v>
      </c>
      <c r="Y83" s="113">
        <f t="shared" si="56"/>
        <v>0</v>
      </c>
      <c r="Z83" s="113" t="e">
        <f t="shared" si="56"/>
        <v>#REF!</v>
      </c>
      <c r="AA83" s="113">
        <f t="shared" si="56"/>
        <v>0</v>
      </c>
      <c r="AB83" s="114" t="e">
        <f t="shared" si="56"/>
        <v>#REF!</v>
      </c>
      <c r="AC83" s="113" t="e">
        <f t="shared" si="56"/>
        <v>#REF!</v>
      </c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</row>
    <row r="84" spans="1:188" ht="15.75" x14ac:dyDescent="0.2">
      <c r="A84" s="38"/>
      <c r="B84" s="39"/>
      <c r="C84" s="39"/>
      <c r="D84" s="39"/>
      <c r="E84" s="39" t="s">
        <v>37</v>
      </c>
      <c r="F84" s="40"/>
      <c r="G84" s="112" t="s">
        <v>126</v>
      </c>
      <c r="H84" s="111">
        <f t="shared" ref="H84:AB84" si="57">H231+H329</f>
        <v>7001105</v>
      </c>
      <c r="I84" s="113">
        <f t="shared" si="57"/>
        <v>1110796</v>
      </c>
      <c r="J84" s="113">
        <f t="shared" si="57"/>
        <v>8111901</v>
      </c>
      <c r="K84" s="113">
        <f>K231+K329</f>
        <v>0</v>
      </c>
      <c r="L84" s="113" t="e">
        <f t="shared" si="57"/>
        <v>#REF!</v>
      </c>
      <c r="M84" s="113">
        <f t="shared" si="57"/>
        <v>0</v>
      </c>
      <c r="N84" s="113" t="e">
        <f t="shared" si="57"/>
        <v>#REF!</v>
      </c>
      <c r="O84" s="113">
        <f t="shared" si="57"/>
        <v>0</v>
      </c>
      <c r="P84" s="113" t="e">
        <f t="shared" si="57"/>
        <v>#REF!</v>
      </c>
      <c r="Q84" s="113">
        <f t="shared" si="57"/>
        <v>0</v>
      </c>
      <c r="R84" s="113" t="e">
        <f t="shared" si="57"/>
        <v>#REF!</v>
      </c>
      <c r="S84" s="113">
        <f>S231+S329</f>
        <v>0</v>
      </c>
      <c r="T84" s="113" t="e">
        <f t="shared" si="57"/>
        <v>#REF!</v>
      </c>
      <c r="U84" s="113">
        <f>U231+U329</f>
        <v>0</v>
      </c>
      <c r="V84" s="113" t="e">
        <f t="shared" si="57"/>
        <v>#REF!</v>
      </c>
      <c r="W84" s="113">
        <f>W231+W329</f>
        <v>0</v>
      </c>
      <c r="X84" s="113" t="e">
        <f t="shared" si="57"/>
        <v>#REF!</v>
      </c>
      <c r="Y84" s="113">
        <f>Y231+Y329</f>
        <v>0</v>
      </c>
      <c r="Z84" s="113" t="e">
        <f t="shared" si="57"/>
        <v>#REF!</v>
      </c>
      <c r="AA84" s="113">
        <f t="shared" si="57"/>
        <v>0</v>
      </c>
      <c r="AB84" s="114" t="e">
        <f t="shared" si="57"/>
        <v>#REF!</v>
      </c>
      <c r="AC84" s="113">
        <f>AC231+AC329</f>
        <v>17500000</v>
      </c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</row>
    <row r="85" spans="1:188" ht="15.75" x14ac:dyDescent="0.2">
      <c r="A85" s="38"/>
      <c r="B85" s="39"/>
      <c r="C85" s="39"/>
      <c r="D85" s="39"/>
      <c r="E85" s="39" t="s">
        <v>35</v>
      </c>
      <c r="F85" s="40"/>
      <c r="G85" s="112" t="s">
        <v>127</v>
      </c>
      <c r="H85" s="111">
        <f t="shared" ref="H85:AB85" si="58">H86+H87</f>
        <v>2819968</v>
      </c>
      <c r="I85" s="113">
        <f t="shared" si="58"/>
        <v>510596</v>
      </c>
      <c r="J85" s="113">
        <f t="shared" si="58"/>
        <v>3330564</v>
      </c>
      <c r="K85" s="113">
        <f t="shared" si="58"/>
        <v>0</v>
      </c>
      <c r="L85" s="113" t="e">
        <f t="shared" si="58"/>
        <v>#REF!</v>
      </c>
      <c r="M85" s="113">
        <f t="shared" si="58"/>
        <v>0</v>
      </c>
      <c r="N85" s="113" t="e">
        <f t="shared" si="58"/>
        <v>#REF!</v>
      </c>
      <c r="O85" s="113">
        <f t="shared" si="58"/>
        <v>0</v>
      </c>
      <c r="P85" s="113" t="e">
        <f t="shared" si="58"/>
        <v>#REF!</v>
      </c>
      <c r="Q85" s="113">
        <f t="shared" si="58"/>
        <v>0</v>
      </c>
      <c r="R85" s="113" t="e">
        <f t="shared" si="58"/>
        <v>#REF!</v>
      </c>
      <c r="S85" s="113">
        <f>S86+S87</f>
        <v>0</v>
      </c>
      <c r="T85" s="113" t="e">
        <f t="shared" si="58"/>
        <v>#REF!</v>
      </c>
      <c r="U85" s="113">
        <f>U86+U87</f>
        <v>0</v>
      </c>
      <c r="V85" s="113" t="e">
        <f t="shared" si="58"/>
        <v>#REF!</v>
      </c>
      <c r="W85" s="113">
        <f>W86+W87</f>
        <v>0</v>
      </c>
      <c r="X85" s="113" t="e">
        <f t="shared" si="58"/>
        <v>#REF!</v>
      </c>
      <c r="Y85" s="113">
        <f>Y86+Y87</f>
        <v>0</v>
      </c>
      <c r="Z85" s="113" t="e">
        <f t="shared" si="58"/>
        <v>#REF!</v>
      </c>
      <c r="AA85" s="113">
        <f t="shared" si="58"/>
        <v>0</v>
      </c>
      <c r="AB85" s="114" t="e">
        <f t="shared" si="58"/>
        <v>#REF!</v>
      </c>
      <c r="AC85" s="113" t="e">
        <f>AC86+AC87</f>
        <v>#REF!</v>
      </c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</row>
    <row r="86" spans="1:188" ht="15.75" x14ac:dyDescent="0.2">
      <c r="A86" s="38"/>
      <c r="B86" s="39"/>
      <c r="C86" s="39"/>
      <c r="D86" s="39"/>
      <c r="E86" s="39"/>
      <c r="F86" s="40" t="s">
        <v>37</v>
      </c>
      <c r="G86" s="112" t="s">
        <v>128</v>
      </c>
      <c r="H86" s="111">
        <f t="shared" ref="H86:AC86" si="59">H233+H346+H396</f>
        <v>2789075</v>
      </c>
      <c r="I86" s="113">
        <f t="shared" si="59"/>
        <v>508226</v>
      </c>
      <c r="J86" s="113">
        <f t="shared" si="59"/>
        <v>3297301</v>
      </c>
      <c r="K86" s="113">
        <f t="shared" si="59"/>
        <v>0</v>
      </c>
      <c r="L86" s="113" t="e">
        <f t="shared" si="59"/>
        <v>#REF!</v>
      </c>
      <c r="M86" s="113">
        <f t="shared" si="59"/>
        <v>0</v>
      </c>
      <c r="N86" s="113" t="e">
        <f t="shared" si="59"/>
        <v>#REF!</v>
      </c>
      <c r="O86" s="113">
        <f t="shared" si="59"/>
        <v>0</v>
      </c>
      <c r="P86" s="113" t="e">
        <f t="shared" si="59"/>
        <v>#REF!</v>
      </c>
      <c r="Q86" s="113">
        <f t="shared" si="59"/>
        <v>0</v>
      </c>
      <c r="R86" s="113" t="e">
        <f t="shared" si="59"/>
        <v>#REF!</v>
      </c>
      <c r="S86" s="113">
        <f t="shared" si="59"/>
        <v>0</v>
      </c>
      <c r="T86" s="113" t="e">
        <f t="shared" si="59"/>
        <v>#REF!</v>
      </c>
      <c r="U86" s="113">
        <f t="shared" si="59"/>
        <v>0</v>
      </c>
      <c r="V86" s="113" t="e">
        <f t="shared" si="59"/>
        <v>#REF!</v>
      </c>
      <c r="W86" s="113">
        <f t="shared" si="59"/>
        <v>0</v>
      </c>
      <c r="X86" s="113" t="e">
        <f t="shared" si="59"/>
        <v>#REF!</v>
      </c>
      <c r="Y86" s="113">
        <f t="shared" si="59"/>
        <v>0</v>
      </c>
      <c r="Z86" s="113" t="e">
        <f t="shared" si="59"/>
        <v>#REF!</v>
      </c>
      <c r="AA86" s="113">
        <f t="shared" si="59"/>
        <v>0</v>
      </c>
      <c r="AB86" s="114" t="e">
        <f t="shared" si="59"/>
        <v>#REF!</v>
      </c>
      <c r="AC86" s="113" t="e">
        <f t="shared" si="59"/>
        <v>#REF!</v>
      </c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</row>
    <row r="87" spans="1:188" ht="15.75" x14ac:dyDescent="0.2">
      <c r="A87" s="38"/>
      <c r="B87" s="39"/>
      <c r="C87" s="39"/>
      <c r="D87" s="39"/>
      <c r="E87" s="39"/>
      <c r="F87" s="40" t="s">
        <v>35</v>
      </c>
      <c r="G87" s="112" t="s">
        <v>129</v>
      </c>
      <c r="H87" s="111">
        <f>H234</f>
        <v>30893</v>
      </c>
      <c r="I87" s="111">
        <f t="shared" ref="I87:AB87" si="60">I234</f>
        <v>2370</v>
      </c>
      <c r="J87" s="111">
        <f t="shared" si="60"/>
        <v>33263</v>
      </c>
      <c r="K87" s="111">
        <f t="shared" si="60"/>
        <v>0</v>
      </c>
      <c r="L87" s="111" t="e">
        <f t="shared" si="60"/>
        <v>#REF!</v>
      </c>
      <c r="M87" s="111">
        <f t="shared" si="60"/>
        <v>0</v>
      </c>
      <c r="N87" s="111" t="e">
        <f t="shared" si="60"/>
        <v>#REF!</v>
      </c>
      <c r="O87" s="111">
        <f t="shared" si="60"/>
        <v>0</v>
      </c>
      <c r="P87" s="111" t="e">
        <f t="shared" si="60"/>
        <v>#REF!</v>
      </c>
      <c r="Q87" s="111">
        <f t="shared" si="60"/>
        <v>0</v>
      </c>
      <c r="R87" s="111" t="e">
        <f t="shared" si="60"/>
        <v>#REF!</v>
      </c>
      <c r="S87" s="111">
        <f t="shared" si="60"/>
        <v>0</v>
      </c>
      <c r="T87" s="111" t="e">
        <f t="shared" si="60"/>
        <v>#REF!</v>
      </c>
      <c r="U87" s="111">
        <f t="shared" si="60"/>
        <v>0</v>
      </c>
      <c r="V87" s="111" t="e">
        <f t="shared" si="60"/>
        <v>#REF!</v>
      </c>
      <c r="W87" s="111">
        <f t="shared" si="60"/>
        <v>0</v>
      </c>
      <c r="X87" s="111" t="e">
        <f t="shared" si="60"/>
        <v>#REF!</v>
      </c>
      <c r="Y87" s="111">
        <f t="shared" si="60"/>
        <v>0</v>
      </c>
      <c r="Z87" s="111" t="e">
        <f t="shared" si="60"/>
        <v>#REF!</v>
      </c>
      <c r="AA87" s="111">
        <f t="shared" si="60"/>
        <v>0</v>
      </c>
      <c r="AB87" s="111" t="e">
        <f t="shared" si="60"/>
        <v>#REF!</v>
      </c>
      <c r="AC87" s="113" t="e">
        <f>AC234+#REF!</f>
        <v>#REF!</v>
      </c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</row>
    <row r="88" spans="1:188" ht="31.5" x14ac:dyDescent="0.2">
      <c r="A88" s="38"/>
      <c r="B88" s="39"/>
      <c r="C88" s="39"/>
      <c r="D88" s="39">
        <v>58</v>
      </c>
      <c r="E88" s="39"/>
      <c r="F88" s="40"/>
      <c r="G88" s="112" t="s">
        <v>107</v>
      </c>
      <c r="H88" s="111">
        <f t="shared" ref="H88:AB88" si="61">+H235+H420</f>
        <v>0</v>
      </c>
      <c r="I88" s="111">
        <f t="shared" si="61"/>
        <v>0</v>
      </c>
      <c r="J88" s="111">
        <f t="shared" si="61"/>
        <v>0</v>
      </c>
      <c r="K88" s="111">
        <f t="shared" si="61"/>
        <v>0</v>
      </c>
      <c r="L88" s="111" t="e">
        <f t="shared" si="61"/>
        <v>#REF!</v>
      </c>
      <c r="M88" s="111">
        <f t="shared" si="61"/>
        <v>0</v>
      </c>
      <c r="N88" s="111" t="e">
        <f t="shared" si="61"/>
        <v>#REF!</v>
      </c>
      <c r="O88" s="111">
        <f t="shared" si="61"/>
        <v>0</v>
      </c>
      <c r="P88" s="111" t="e">
        <f t="shared" si="61"/>
        <v>#REF!</v>
      </c>
      <c r="Q88" s="111">
        <f t="shared" si="61"/>
        <v>0</v>
      </c>
      <c r="R88" s="111" t="e">
        <f t="shared" si="61"/>
        <v>#REF!</v>
      </c>
      <c r="S88" s="111">
        <f t="shared" si="61"/>
        <v>0</v>
      </c>
      <c r="T88" s="111" t="e">
        <f t="shared" si="61"/>
        <v>#REF!</v>
      </c>
      <c r="U88" s="111">
        <f t="shared" si="61"/>
        <v>0</v>
      </c>
      <c r="V88" s="111" t="e">
        <f t="shared" si="61"/>
        <v>#REF!</v>
      </c>
      <c r="W88" s="111">
        <f t="shared" si="61"/>
        <v>0</v>
      </c>
      <c r="X88" s="111" t="e">
        <f t="shared" si="61"/>
        <v>#REF!</v>
      </c>
      <c r="Y88" s="111">
        <f t="shared" si="61"/>
        <v>0</v>
      </c>
      <c r="Z88" s="111" t="e">
        <f t="shared" si="61"/>
        <v>#REF!</v>
      </c>
      <c r="AA88" s="111">
        <f t="shared" si="61"/>
        <v>0</v>
      </c>
      <c r="AB88" s="111" t="e">
        <f t="shared" si="61"/>
        <v>#REF!</v>
      </c>
      <c r="AC88" s="113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</row>
    <row r="89" spans="1:188" ht="23.1" customHeight="1" x14ac:dyDescent="0.2">
      <c r="A89" s="38"/>
      <c r="B89" s="39"/>
      <c r="C89" s="39"/>
      <c r="D89" s="39">
        <v>59</v>
      </c>
      <c r="E89" s="39"/>
      <c r="F89" s="40"/>
      <c r="G89" s="112" t="s">
        <v>109</v>
      </c>
      <c r="H89" s="111">
        <f t="shared" ref="H89:J89" si="62">H142+H348</f>
        <v>1101774</v>
      </c>
      <c r="I89" s="111">
        <f t="shared" si="62"/>
        <v>0</v>
      </c>
      <c r="J89" s="111">
        <f t="shared" si="62"/>
        <v>1101774</v>
      </c>
      <c r="K89" s="113">
        <f t="shared" ref="K89:AB89" si="63">K142</f>
        <v>0</v>
      </c>
      <c r="L89" s="113" t="e">
        <f t="shared" si="63"/>
        <v>#REF!</v>
      </c>
      <c r="M89" s="113">
        <f t="shared" si="63"/>
        <v>0</v>
      </c>
      <c r="N89" s="113" t="e">
        <f t="shared" si="63"/>
        <v>#REF!</v>
      </c>
      <c r="O89" s="113">
        <f t="shared" si="63"/>
        <v>0</v>
      </c>
      <c r="P89" s="113" t="e">
        <f t="shared" si="63"/>
        <v>#REF!</v>
      </c>
      <c r="Q89" s="113">
        <f t="shared" si="63"/>
        <v>0</v>
      </c>
      <c r="R89" s="113" t="e">
        <f t="shared" si="63"/>
        <v>#REF!</v>
      </c>
      <c r="S89" s="113">
        <f>S142</f>
        <v>0</v>
      </c>
      <c r="T89" s="113" t="e">
        <f t="shared" si="63"/>
        <v>#REF!</v>
      </c>
      <c r="U89" s="113">
        <f>U142</f>
        <v>0</v>
      </c>
      <c r="V89" s="113" t="e">
        <f t="shared" si="63"/>
        <v>#REF!</v>
      </c>
      <c r="W89" s="113">
        <f>W142</f>
        <v>0</v>
      </c>
      <c r="X89" s="113" t="e">
        <f t="shared" si="63"/>
        <v>#REF!</v>
      </c>
      <c r="Y89" s="113">
        <f>Y142</f>
        <v>0</v>
      </c>
      <c r="Z89" s="113" t="e">
        <f t="shared" si="63"/>
        <v>#REF!</v>
      </c>
      <c r="AA89" s="113">
        <f t="shared" si="63"/>
        <v>0</v>
      </c>
      <c r="AB89" s="114" t="e">
        <f t="shared" si="63"/>
        <v>#REF!</v>
      </c>
      <c r="AC89" s="113">
        <f>AC142</f>
        <v>1800000</v>
      </c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</row>
    <row r="90" spans="1:188" ht="20.100000000000001" customHeight="1" x14ac:dyDescent="0.2">
      <c r="A90" s="38"/>
      <c r="B90" s="39"/>
      <c r="C90" s="39"/>
      <c r="D90" s="39" t="s">
        <v>130</v>
      </c>
      <c r="E90" s="39"/>
      <c r="F90" s="40"/>
      <c r="G90" s="112" t="s">
        <v>111</v>
      </c>
      <c r="H90" s="111">
        <f t="shared" ref="H90:AC90" si="64">H91</f>
        <v>8787</v>
      </c>
      <c r="I90" s="113">
        <f t="shared" si="64"/>
        <v>0</v>
      </c>
      <c r="J90" s="113">
        <f t="shared" si="64"/>
        <v>8787</v>
      </c>
      <c r="K90" s="113">
        <f t="shared" si="64"/>
        <v>0</v>
      </c>
      <c r="L90" s="113" t="e">
        <f t="shared" si="64"/>
        <v>#REF!</v>
      </c>
      <c r="M90" s="113">
        <f t="shared" si="64"/>
        <v>0</v>
      </c>
      <c r="N90" s="113" t="e">
        <f t="shared" si="64"/>
        <v>#REF!</v>
      </c>
      <c r="O90" s="113">
        <f t="shared" si="64"/>
        <v>0</v>
      </c>
      <c r="P90" s="113" t="e">
        <f t="shared" si="64"/>
        <v>#REF!</v>
      </c>
      <c r="Q90" s="113">
        <f t="shared" si="64"/>
        <v>0</v>
      </c>
      <c r="R90" s="113" t="e">
        <f t="shared" si="64"/>
        <v>#REF!</v>
      </c>
      <c r="S90" s="113">
        <f>S91</f>
        <v>0</v>
      </c>
      <c r="T90" s="113" t="e">
        <f t="shared" si="64"/>
        <v>#REF!</v>
      </c>
      <c r="U90" s="113">
        <f>U91</f>
        <v>0</v>
      </c>
      <c r="V90" s="113" t="e">
        <f t="shared" si="64"/>
        <v>#REF!</v>
      </c>
      <c r="W90" s="113">
        <f>W91</f>
        <v>0</v>
      </c>
      <c r="X90" s="113" t="e">
        <f t="shared" si="64"/>
        <v>#REF!</v>
      </c>
      <c r="Y90" s="113">
        <f>Y91</f>
        <v>0</v>
      </c>
      <c r="Z90" s="113" t="e">
        <f t="shared" si="64"/>
        <v>#REF!</v>
      </c>
      <c r="AA90" s="113">
        <f t="shared" si="64"/>
        <v>0</v>
      </c>
      <c r="AB90" s="114" t="e">
        <f t="shared" si="64"/>
        <v>#REF!</v>
      </c>
      <c r="AC90" s="113">
        <f t="shared" si="64"/>
        <v>0</v>
      </c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</row>
    <row r="91" spans="1:188" ht="15" customHeight="1" x14ac:dyDescent="0.2">
      <c r="A91" s="38"/>
      <c r="B91" s="39"/>
      <c r="C91" s="39"/>
      <c r="D91" s="39">
        <v>71</v>
      </c>
      <c r="E91" s="39"/>
      <c r="F91" s="40"/>
      <c r="G91" s="112" t="s">
        <v>113</v>
      </c>
      <c r="H91" s="111">
        <f t="shared" ref="H91:AC91" si="65">H238+H351</f>
        <v>8787</v>
      </c>
      <c r="I91" s="113">
        <f t="shared" si="65"/>
        <v>0</v>
      </c>
      <c r="J91" s="113">
        <f t="shared" si="65"/>
        <v>8787</v>
      </c>
      <c r="K91" s="113">
        <f t="shared" si="65"/>
        <v>0</v>
      </c>
      <c r="L91" s="113" t="e">
        <f t="shared" si="65"/>
        <v>#REF!</v>
      </c>
      <c r="M91" s="113">
        <f t="shared" si="65"/>
        <v>0</v>
      </c>
      <c r="N91" s="113" t="e">
        <f t="shared" si="65"/>
        <v>#REF!</v>
      </c>
      <c r="O91" s="113">
        <f t="shared" si="65"/>
        <v>0</v>
      </c>
      <c r="P91" s="113" t="e">
        <f t="shared" si="65"/>
        <v>#REF!</v>
      </c>
      <c r="Q91" s="113">
        <f t="shared" si="65"/>
        <v>0</v>
      </c>
      <c r="R91" s="113" t="e">
        <f t="shared" si="65"/>
        <v>#REF!</v>
      </c>
      <c r="S91" s="113">
        <f t="shared" si="65"/>
        <v>0</v>
      </c>
      <c r="T91" s="113" t="e">
        <f t="shared" si="65"/>
        <v>#REF!</v>
      </c>
      <c r="U91" s="113">
        <f t="shared" si="65"/>
        <v>0</v>
      </c>
      <c r="V91" s="113" t="e">
        <f t="shared" si="65"/>
        <v>#REF!</v>
      </c>
      <c r="W91" s="113">
        <f t="shared" si="65"/>
        <v>0</v>
      </c>
      <c r="X91" s="113" t="e">
        <f t="shared" si="65"/>
        <v>#REF!</v>
      </c>
      <c r="Y91" s="113">
        <f t="shared" si="65"/>
        <v>0</v>
      </c>
      <c r="Z91" s="113" t="e">
        <f t="shared" si="65"/>
        <v>#REF!</v>
      </c>
      <c r="AA91" s="113">
        <f t="shared" si="65"/>
        <v>0</v>
      </c>
      <c r="AB91" s="114" t="e">
        <f t="shared" si="65"/>
        <v>#REF!</v>
      </c>
      <c r="AC91" s="113">
        <f t="shared" si="65"/>
        <v>0</v>
      </c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</row>
    <row r="92" spans="1:188" ht="17.100000000000001" customHeight="1" x14ac:dyDescent="0.2">
      <c r="A92" s="38"/>
      <c r="B92" s="39"/>
      <c r="C92" s="39"/>
      <c r="D92" s="39">
        <v>79</v>
      </c>
      <c r="E92" s="39"/>
      <c r="F92" s="40"/>
      <c r="G92" s="112" t="s">
        <v>131</v>
      </c>
      <c r="H92" s="111">
        <f t="shared" ref="H92:AB92" si="66">H93+H94</f>
        <v>0</v>
      </c>
      <c r="I92" s="113">
        <f t="shared" si="66"/>
        <v>0</v>
      </c>
      <c r="J92" s="113">
        <f t="shared" si="66"/>
        <v>0</v>
      </c>
      <c r="K92" s="113">
        <f t="shared" si="66"/>
        <v>0</v>
      </c>
      <c r="L92" s="113" t="e">
        <f t="shared" si="66"/>
        <v>#REF!</v>
      </c>
      <c r="M92" s="113">
        <f t="shared" si="66"/>
        <v>0</v>
      </c>
      <c r="N92" s="113" t="e">
        <f t="shared" si="66"/>
        <v>#REF!</v>
      </c>
      <c r="O92" s="113">
        <f t="shared" si="66"/>
        <v>0</v>
      </c>
      <c r="P92" s="113" t="e">
        <f t="shared" si="66"/>
        <v>#REF!</v>
      </c>
      <c r="Q92" s="113">
        <f t="shared" si="66"/>
        <v>0</v>
      </c>
      <c r="R92" s="113" t="e">
        <f t="shared" si="66"/>
        <v>#REF!</v>
      </c>
      <c r="S92" s="113">
        <f>S93+S94</f>
        <v>0</v>
      </c>
      <c r="T92" s="113" t="e">
        <f t="shared" si="66"/>
        <v>#REF!</v>
      </c>
      <c r="U92" s="113">
        <f>U93+U94</f>
        <v>0</v>
      </c>
      <c r="V92" s="113" t="e">
        <f t="shared" si="66"/>
        <v>#REF!</v>
      </c>
      <c r="W92" s="113">
        <f>W93+W94</f>
        <v>0</v>
      </c>
      <c r="X92" s="113" t="e">
        <f t="shared" si="66"/>
        <v>#REF!</v>
      </c>
      <c r="Y92" s="113">
        <f>Y93+Y94</f>
        <v>0</v>
      </c>
      <c r="Z92" s="113" t="e">
        <f t="shared" si="66"/>
        <v>#REF!</v>
      </c>
      <c r="AA92" s="113">
        <f t="shared" si="66"/>
        <v>0</v>
      </c>
      <c r="AB92" s="114" t="e">
        <f t="shared" si="66"/>
        <v>#REF!</v>
      </c>
      <c r="AC92" s="113">
        <f>AC93+AC94</f>
        <v>0</v>
      </c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</row>
    <row r="93" spans="1:188" ht="17.100000000000001" customHeight="1" x14ac:dyDescent="0.2">
      <c r="A93" s="38"/>
      <c r="B93" s="39"/>
      <c r="C93" s="39"/>
      <c r="D93" s="39" t="s">
        <v>132</v>
      </c>
      <c r="E93" s="39"/>
      <c r="F93" s="40"/>
      <c r="G93" s="112" t="s">
        <v>133</v>
      </c>
      <c r="H93" s="111">
        <f t="shared" ref="H93:AB93" si="67">H424</f>
        <v>0</v>
      </c>
      <c r="I93" s="113">
        <f t="shared" si="67"/>
        <v>0</v>
      </c>
      <c r="J93" s="113">
        <f t="shared" si="67"/>
        <v>0</v>
      </c>
      <c r="K93" s="113">
        <f t="shared" si="67"/>
        <v>0</v>
      </c>
      <c r="L93" s="113" t="e">
        <f t="shared" si="67"/>
        <v>#REF!</v>
      </c>
      <c r="M93" s="113">
        <f t="shared" si="67"/>
        <v>0</v>
      </c>
      <c r="N93" s="113" t="e">
        <f t="shared" si="67"/>
        <v>#REF!</v>
      </c>
      <c r="O93" s="113">
        <f t="shared" si="67"/>
        <v>0</v>
      </c>
      <c r="P93" s="113" t="e">
        <f t="shared" si="67"/>
        <v>#REF!</v>
      </c>
      <c r="Q93" s="113">
        <f t="shared" si="67"/>
        <v>0</v>
      </c>
      <c r="R93" s="113" t="e">
        <f t="shared" si="67"/>
        <v>#REF!</v>
      </c>
      <c r="S93" s="113">
        <f>S424</f>
        <v>0</v>
      </c>
      <c r="T93" s="113" t="e">
        <f t="shared" si="67"/>
        <v>#REF!</v>
      </c>
      <c r="U93" s="113">
        <f>U424</f>
        <v>0</v>
      </c>
      <c r="V93" s="113" t="e">
        <f t="shared" si="67"/>
        <v>#REF!</v>
      </c>
      <c r="W93" s="113">
        <f>W424</f>
        <v>0</v>
      </c>
      <c r="X93" s="113" t="e">
        <f t="shared" si="67"/>
        <v>#REF!</v>
      </c>
      <c r="Y93" s="113">
        <f>Y424</f>
        <v>0</v>
      </c>
      <c r="Z93" s="113" t="e">
        <f t="shared" si="67"/>
        <v>#REF!</v>
      </c>
      <c r="AA93" s="113">
        <f t="shared" si="67"/>
        <v>0</v>
      </c>
      <c r="AB93" s="114" t="e">
        <f t="shared" si="67"/>
        <v>#REF!</v>
      </c>
      <c r="AC93" s="113">
        <f>AC424</f>
        <v>0</v>
      </c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</row>
    <row r="94" spans="1:188" ht="20.100000000000001" customHeight="1" x14ac:dyDescent="0.2">
      <c r="A94" s="38"/>
      <c r="B94" s="39"/>
      <c r="C94" s="39"/>
      <c r="D94" s="39">
        <v>81</v>
      </c>
      <c r="E94" s="39"/>
      <c r="F94" s="40"/>
      <c r="G94" s="112" t="s">
        <v>134</v>
      </c>
      <c r="H94" s="111">
        <f t="shared" ref="H94:AB94" si="68">H361</f>
        <v>0</v>
      </c>
      <c r="I94" s="113">
        <f t="shared" si="68"/>
        <v>0</v>
      </c>
      <c r="J94" s="113">
        <f t="shared" si="68"/>
        <v>0</v>
      </c>
      <c r="K94" s="113">
        <f t="shared" si="68"/>
        <v>0</v>
      </c>
      <c r="L94" s="113" t="e">
        <f t="shared" si="68"/>
        <v>#REF!</v>
      </c>
      <c r="M94" s="113">
        <f t="shared" si="68"/>
        <v>0</v>
      </c>
      <c r="N94" s="113" t="e">
        <f t="shared" si="68"/>
        <v>#REF!</v>
      </c>
      <c r="O94" s="113">
        <f t="shared" si="68"/>
        <v>0</v>
      </c>
      <c r="P94" s="113" t="e">
        <f t="shared" si="68"/>
        <v>#REF!</v>
      </c>
      <c r="Q94" s="113">
        <f t="shared" si="68"/>
        <v>0</v>
      </c>
      <c r="R94" s="113" t="e">
        <f t="shared" si="68"/>
        <v>#REF!</v>
      </c>
      <c r="S94" s="113">
        <f>S361</f>
        <v>0</v>
      </c>
      <c r="T94" s="113" t="e">
        <f t="shared" si="68"/>
        <v>#REF!</v>
      </c>
      <c r="U94" s="113">
        <f>U361</f>
        <v>0</v>
      </c>
      <c r="V94" s="113" t="e">
        <f t="shared" si="68"/>
        <v>#REF!</v>
      </c>
      <c r="W94" s="113">
        <f>W361</f>
        <v>0</v>
      </c>
      <c r="X94" s="113" t="e">
        <f t="shared" si="68"/>
        <v>#REF!</v>
      </c>
      <c r="Y94" s="113">
        <f>Y361</f>
        <v>0</v>
      </c>
      <c r="Z94" s="113" t="e">
        <f t="shared" si="68"/>
        <v>#REF!</v>
      </c>
      <c r="AA94" s="113">
        <f t="shared" si="68"/>
        <v>0</v>
      </c>
      <c r="AB94" s="114" t="e">
        <f t="shared" si="68"/>
        <v>#REF!</v>
      </c>
      <c r="AC94" s="113">
        <f>AC361</f>
        <v>0</v>
      </c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</row>
    <row r="95" spans="1:188" ht="20.100000000000001" customHeight="1" thickBot="1" x14ac:dyDescent="0.25">
      <c r="A95" s="115"/>
      <c r="B95" s="101"/>
      <c r="C95" s="101"/>
      <c r="D95" s="101">
        <v>85</v>
      </c>
      <c r="E95" s="101"/>
      <c r="F95" s="102"/>
      <c r="G95" s="103" t="s">
        <v>114</v>
      </c>
      <c r="H95" s="116">
        <f t="shared" ref="H95:AC95" si="69">+H245+H362+H427</f>
        <v>-155104</v>
      </c>
      <c r="I95" s="117">
        <f t="shared" si="69"/>
        <v>-3827</v>
      </c>
      <c r="J95" s="117">
        <f t="shared" si="69"/>
        <v>-158931</v>
      </c>
      <c r="K95" s="117">
        <f t="shared" si="69"/>
        <v>0</v>
      </c>
      <c r="L95" s="117" t="e">
        <f t="shared" si="69"/>
        <v>#REF!</v>
      </c>
      <c r="M95" s="117">
        <f t="shared" si="69"/>
        <v>0</v>
      </c>
      <c r="N95" s="117" t="e">
        <f t="shared" si="69"/>
        <v>#REF!</v>
      </c>
      <c r="O95" s="117">
        <f t="shared" si="69"/>
        <v>0</v>
      </c>
      <c r="P95" s="117" t="e">
        <f t="shared" si="69"/>
        <v>#REF!</v>
      </c>
      <c r="Q95" s="117">
        <f t="shared" si="69"/>
        <v>0</v>
      </c>
      <c r="R95" s="117" t="e">
        <f t="shared" si="69"/>
        <v>#REF!</v>
      </c>
      <c r="S95" s="117">
        <f t="shared" si="69"/>
        <v>0</v>
      </c>
      <c r="T95" s="117" t="e">
        <f t="shared" si="69"/>
        <v>#REF!</v>
      </c>
      <c r="U95" s="117">
        <f t="shared" si="69"/>
        <v>0</v>
      </c>
      <c r="V95" s="117" t="e">
        <f t="shared" si="69"/>
        <v>#REF!</v>
      </c>
      <c r="W95" s="117">
        <f t="shared" si="69"/>
        <v>0</v>
      </c>
      <c r="X95" s="117" t="e">
        <f t="shared" si="69"/>
        <v>#REF!</v>
      </c>
      <c r="Y95" s="117">
        <f t="shared" si="69"/>
        <v>0</v>
      </c>
      <c r="Z95" s="117" t="e">
        <f t="shared" si="69"/>
        <v>#REF!</v>
      </c>
      <c r="AA95" s="117">
        <f t="shared" si="69"/>
        <v>0</v>
      </c>
      <c r="AB95" s="118" t="e">
        <f t="shared" si="69"/>
        <v>#REF!</v>
      </c>
      <c r="AC95" s="117">
        <f t="shared" si="69"/>
        <v>0</v>
      </c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</row>
    <row r="96" spans="1:188" ht="38.25" customHeight="1" x14ac:dyDescent="0.25">
      <c r="A96" s="269" t="s">
        <v>135</v>
      </c>
      <c r="B96" s="270"/>
      <c r="C96" s="270"/>
      <c r="D96" s="270"/>
      <c r="E96" s="270"/>
      <c r="F96" s="270"/>
      <c r="G96" s="119" t="s">
        <v>136</v>
      </c>
      <c r="H96" s="120">
        <f>H97+H145</f>
        <v>1046901</v>
      </c>
      <c r="I96" s="120">
        <f t="shared" ref="I96:AB96" si="70">I97+I145</f>
        <v>4519</v>
      </c>
      <c r="J96" s="120">
        <f t="shared" si="70"/>
        <v>1051420</v>
      </c>
      <c r="K96" s="120">
        <f t="shared" si="70"/>
        <v>0</v>
      </c>
      <c r="L96" s="120" t="e">
        <f t="shared" si="70"/>
        <v>#REF!</v>
      </c>
      <c r="M96" s="120">
        <f t="shared" si="70"/>
        <v>0</v>
      </c>
      <c r="N96" s="120" t="e">
        <f t="shared" si="70"/>
        <v>#REF!</v>
      </c>
      <c r="O96" s="120">
        <f t="shared" si="70"/>
        <v>0</v>
      </c>
      <c r="P96" s="120" t="e">
        <f t="shared" si="70"/>
        <v>#REF!</v>
      </c>
      <c r="Q96" s="120">
        <f t="shared" si="70"/>
        <v>0</v>
      </c>
      <c r="R96" s="120" t="e">
        <f t="shared" si="70"/>
        <v>#REF!</v>
      </c>
      <c r="S96" s="120">
        <f t="shared" si="70"/>
        <v>0</v>
      </c>
      <c r="T96" s="120" t="e">
        <f t="shared" si="70"/>
        <v>#REF!</v>
      </c>
      <c r="U96" s="120">
        <f t="shared" si="70"/>
        <v>0</v>
      </c>
      <c r="V96" s="120" t="e">
        <f t="shared" si="70"/>
        <v>#REF!</v>
      </c>
      <c r="W96" s="120">
        <f t="shared" si="70"/>
        <v>0</v>
      </c>
      <c r="X96" s="120" t="e">
        <f t="shared" si="70"/>
        <v>#REF!</v>
      </c>
      <c r="Y96" s="120">
        <f t="shared" si="70"/>
        <v>0</v>
      </c>
      <c r="Z96" s="120" t="e">
        <f t="shared" si="70"/>
        <v>#REF!</v>
      </c>
      <c r="AA96" s="120">
        <f t="shared" si="70"/>
        <v>0</v>
      </c>
      <c r="AB96" s="120" t="e">
        <f t="shared" si="70"/>
        <v>#REF!</v>
      </c>
      <c r="AC96" s="120">
        <f>AC97+AC145</f>
        <v>1808880</v>
      </c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</row>
    <row r="97" spans="1:188" ht="20.100000000000001" customHeight="1" x14ac:dyDescent="0.2">
      <c r="A97" s="38"/>
      <c r="B97" s="39"/>
      <c r="C97" s="39"/>
      <c r="D97" s="39" t="s">
        <v>37</v>
      </c>
      <c r="E97" s="39"/>
      <c r="F97" s="121"/>
      <c r="G97" s="122" t="s">
        <v>89</v>
      </c>
      <c r="H97" s="123">
        <f t="shared" ref="H97:AB97" si="71">H98+H124+H142</f>
        <v>1046901</v>
      </c>
      <c r="I97" s="113">
        <f t="shared" si="71"/>
        <v>4519</v>
      </c>
      <c r="J97" s="113">
        <f t="shared" si="71"/>
        <v>1051420</v>
      </c>
      <c r="K97" s="113">
        <f t="shared" si="71"/>
        <v>0</v>
      </c>
      <c r="L97" s="113" t="e">
        <f t="shared" si="71"/>
        <v>#REF!</v>
      </c>
      <c r="M97" s="113">
        <f t="shared" si="71"/>
        <v>0</v>
      </c>
      <c r="N97" s="113" t="e">
        <f t="shared" si="71"/>
        <v>#REF!</v>
      </c>
      <c r="O97" s="113">
        <f t="shared" si="71"/>
        <v>0</v>
      </c>
      <c r="P97" s="113" t="e">
        <f t="shared" si="71"/>
        <v>#REF!</v>
      </c>
      <c r="Q97" s="113">
        <f t="shared" si="71"/>
        <v>0</v>
      </c>
      <c r="R97" s="113" t="e">
        <f t="shared" si="71"/>
        <v>#REF!</v>
      </c>
      <c r="S97" s="113">
        <f>S98+S124+S142</f>
        <v>0</v>
      </c>
      <c r="T97" s="113" t="e">
        <f t="shared" si="71"/>
        <v>#REF!</v>
      </c>
      <c r="U97" s="113">
        <f>U98+U124+U142</f>
        <v>0</v>
      </c>
      <c r="V97" s="113" t="e">
        <f t="shared" si="71"/>
        <v>#REF!</v>
      </c>
      <c r="W97" s="113">
        <f>W98+W124+W142</f>
        <v>0</v>
      </c>
      <c r="X97" s="113" t="e">
        <f t="shared" si="71"/>
        <v>#REF!</v>
      </c>
      <c r="Y97" s="113">
        <f>Y98+Y124+Y142</f>
        <v>0</v>
      </c>
      <c r="Z97" s="113" t="e">
        <f t="shared" si="71"/>
        <v>#REF!</v>
      </c>
      <c r="AA97" s="113">
        <f>AA98+AA124+AA142</f>
        <v>0</v>
      </c>
      <c r="AB97" s="114" t="e">
        <f t="shared" si="71"/>
        <v>#REF!</v>
      </c>
      <c r="AC97" s="113">
        <f>AC98+AC124+AC142</f>
        <v>1808880</v>
      </c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</row>
    <row r="98" spans="1:188" ht="20.100000000000001" customHeight="1" x14ac:dyDescent="0.2">
      <c r="A98" s="38"/>
      <c r="B98" s="39"/>
      <c r="C98" s="39"/>
      <c r="D98" s="39" t="s">
        <v>116</v>
      </c>
      <c r="E98" s="39"/>
      <c r="F98" s="121"/>
      <c r="G98" s="122" t="s">
        <v>91</v>
      </c>
      <c r="H98" s="123">
        <f t="shared" ref="H98:AB98" si="72">H99+H117</f>
        <v>17500</v>
      </c>
      <c r="I98" s="113">
        <f t="shared" si="72"/>
        <v>4519</v>
      </c>
      <c r="J98" s="113">
        <f t="shared" si="72"/>
        <v>22019</v>
      </c>
      <c r="K98" s="113">
        <f t="shared" si="72"/>
        <v>0</v>
      </c>
      <c r="L98" s="113" t="e">
        <f t="shared" si="72"/>
        <v>#REF!</v>
      </c>
      <c r="M98" s="113">
        <f t="shared" si="72"/>
        <v>0</v>
      </c>
      <c r="N98" s="113" t="e">
        <f t="shared" si="72"/>
        <v>#REF!</v>
      </c>
      <c r="O98" s="113">
        <f t="shared" si="72"/>
        <v>0</v>
      </c>
      <c r="P98" s="113" t="e">
        <f t="shared" si="72"/>
        <v>#REF!</v>
      </c>
      <c r="Q98" s="113">
        <f t="shared" si="72"/>
        <v>0</v>
      </c>
      <c r="R98" s="113" t="e">
        <f t="shared" si="72"/>
        <v>#REF!</v>
      </c>
      <c r="S98" s="113">
        <f>S99+S117</f>
        <v>0</v>
      </c>
      <c r="T98" s="113" t="e">
        <f t="shared" si="72"/>
        <v>#REF!</v>
      </c>
      <c r="U98" s="113">
        <f>U99+U117</f>
        <v>0</v>
      </c>
      <c r="V98" s="113" t="e">
        <f t="shared" si="72"/>
        <v>#REF!</v>
      </c>
      <c r="W98" s="113">
        <f>W99+W117</f>
        <v>0</v>
      </c>
      <c r="X98" s="113" t="e">
        <f t="shared" si="72"/>
        <v>#REF!</v>
      </c>
      <c r="Y98" s="113">
        <f>Y99+Y117</f>
        <v>0</v>
      </c>
      <c r="Z98" s="113" t="e">
        <f t="shared" si="72"/>
        <v>#REF!</v>
      </c>
      <c r="AA98" s="113">
        <f>AA99+AA117</f>
        <v>0</v>
      </c>
      <c r="AB98" s="114" t="e">
        <f t="shared" si="72"/>
        <v>#REF!</v>
      </c>
      <c r="AC98" s="113">
        <f>AC99+AC117</f>
        <v>2880</v>
      </c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</row>
    <row r="99" spans="1:188" ht="20.100000000000001" customHeight="1" x14ac:dyDescent="0.2">
      <c r="A99" s="38"/>
      <c r="B99" s="39"/>
      <c r="C99" s="39"/>
      <c r="D99" s="39"/>
      <c r="E99" s="39" t="s">
        <v>37</v>
      </c>
      <c r="F99" s="121"/>
      <c r="G99" s="112" t="s">
        <v>137</v>
      </c>
      <c r="H99" s="123">
        <f t="shared" ref="H99:AB99" si="73">SUM(H100:H116)</f>
        <v>14483</v>
      </c>
      <c r="I99" s="113">
        <f t="shared" si="73"/>
        <v>3621</v>
      </c>
      <c r="J99" s="113">
        <f t="shared" si="73"/>
        <v>18104</v>
      </c>
      <c r="K99" s="113">
        <f t="shared" si="73"/>
        <v>0</v>
      </c>
      <c r="L99" s="113" t="e">
        <f t="shared" si="73"/>
        <v>#REF!</v>
      </c>
      <c r="M99" s="113">
        <f t="shared" si="73"/>
        <v>0</v>
      </c>
      <c r="N99" s="113" t="e">
        <f t="shared" si="73"/>
        <v>#REF!</v>
      </c>
      <c r="O99" s="113">
        <f t="shared" si="73"/>
        <v>0</v>
      </c>
      <c r="P99" s="113" t="e">
        <f t="shared" si="73"/>
        <v>#REF!</v>
      </c>
      <c r="Q99" s="113">
        <f t="shared" si="73"/>
        <v>0</v>
      </c>
      <c r="R99" s="113" t="e">
        <f t="shared" si="73"/>
        <v>#REF!</v>
      </c>
      <c r="S99" s="113">
        <f>SUM(S100:S116)</f>
        <v>0</v>
      </c>
      <c r="T99" s="113" t="e">
        <f t="shared" si="73"/>
        <v>#REF!</v>
      </c>
      <c r="U99" s="113">
        <f>SUM(U100:U116)</f>
        <v>0</v>
      </c>
      <c r="V99" s="113" t="e">
        <f t="shared" si="73"/>
        <v>#REF!</v>
      </c>
      <c r="W99" s="113">
        <f>SUM(W100:W116)</f>
        <v>0</v>
      </c>
      <c r="X99" s="113" t="e">
        <f t="shared" si="73"/>
        <v>#REF!</v>
      </c>
      <c r="Y99" s="113">
        <f>SUM(Y100:Y116)</f>
        <v>0</v>
      </c>
      <c r="Z99" s="113" t="e">
        <f t="shared" si="73"/>
        <v>#REF!</v>
      </c>
      <c r="AA99" s="113">
        <f>SUM(AA100:AA116)</f>
        <v>0</v>
      </c>
      <c r="AB99" s="114" t="e">
        <f t="shared" si="73"/>
        <v>#REF!</v>
      </c>
      <c r="AC99" s="113">
        <f>SUM(AC100:AC116)</f>
        <v>1000</v>
      </c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</row>
    <row r="100" spans="1:188" ht="20.100000000000001" customHeight="1" x14ac:dyDescent="0.2">
      <c r="A100" s="57"/>
      <c r="B100" s="58"/>
      <c r="C100" s="58"/>
      <c r="D100" s="58"/>
      <c r="E100" s="58"/>
      <c r="F100" s="124" t="s">
        <v>37</v>
      </c>
      <c r="G100" s="125" t="s">
        <v>138</v>
      </c>
      <c r="H100" s="126">
        <v>14483</v>
      </c>
      <c r="I100" s="60">
        <v>3621</v>
      </c>
      <c r="J100" s="60">
        <f>H100+I100</f>
        <v>18104</v>
      </c>
      <c r="K100" s="72"/>
      <c r="L100" s="72" t="e">
        <f>#REF!+K100</f>
        <v>#REF!</v>
      </c>
      <c r="M100" s="72"/>
      <c r="N100" s="72" t="e">
        <f>L100+M100</f>
        <v>#REF!</v>
      </c>
      <c r="O100" s="72"/>
      <c r="P100" s="72" t="e">
        <f>O100+N100</f>
        <v>#REF!</v>
      </c>
      <c r="Q100" s="72"/>
      <c r="R100" s="72" t="e">
        <f>P100+Q100</f>
        <v>#REF!</v>
      </c>
      <c r="S100" s="72"/>
      <c r="T100" s="72" t="e">
        <f>R100+S100</f>
        <v>#REF!</v>
      </c>
      <c r="U100" s="72"/>
      <c r="V100" s="72" t="e">
        <f>T100+U100</f>
        <v>#REF!</v>
      </c>
      <c r="W100" s="72"/>
      <c r="X100" s="72" t="e">
        <f>V100+W100</f>
        <v>#REF!</v>
      </c>
      <c r="Y100" s="50"/>
      <c r="Z100" s="72" t="e">
        <f>X100+Y100</f>
        <v>#REF!</v>
      </c>
      <c r="AA100" s="72"/>
      <c r="AB100" s="128" t="e">
        <f>Z100+AA100</f>
        <v>#REF!</v>
      </c>
      <c r="AC100" s="72">
        <v>1000</v>
      </c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</row>
    <row r="101" spans="1:188" ht="20.100000000000001" customHeight="1" x14ac:dyDescent="0.2">
      <c r="A101" s="57"/>
      <c r="B101" s="58"/>
      <c r="C101" s="58"/>
      <c r="D101" s="58"/>
      <c r="E101" s="58"/>
      <c r="F101" s="124" t="s">
        <v>35</v>
      </c>
      <c r="G101" s="125" t="s">
        <v>139</v>
      </c>
      <c r="H101" s="126"/>
      <c r="I101" s="60"/>
      <c r="J101" s="60">
        <f>H101+I101</f>
        <v>0</v>
      </c>
      <c r="K101" s="72"/>
      <c r="L101" s="72" t="e">
        <f>#REF!+K101</f>
        <v>#REF!</v>
      </c>
      <c r="M101" s="72"/>
      <c r="N101" s="72" t="e">
        <f>L101+M101</f>
        <v>#REF!</v>
      </c>
      <c r="O101" s="72"/>
      <c r="P101" s="72" t="e">
        <f>O101+N101</f>
        <v>#REF!</v>
      </c>
      <c r="Q101" s="72"/>
      <c r="R101" s="72" t="e">
        <f>P101+Q101</f>
        <v>#REF!</v>
      </c>
      <c r="S101" s="72"/>
      <c r="T101" s="72" t="e">
        <f>R101+S101</f>
        <v>#REF!</v>
      </c>
      <c r="U101" s="72"/>
      <c r="V101" s="72" t="e">
        <f>T101+U101</f>
        <v>#REF!</v>
      </c>
      <c r="W101" s="72"/>
      <c r="X101" s="72" t="e">
        <f>V101+W101</f>
        <v>#REF!</v>
      </c>
      <c r="Y101" s="50"/>
      <c r="Z101" s="72" t="e">
        <f>X101+Y101</f>
        <v>#REF!</v>
      </c>
      <c r="AA101" s="72"/>
      <c r="AB101" s="128" t="e">
        <f>Z101+AA101</f>
        <v>#REF!</v>
      </c>
      <c r="AC101" s="7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</row>
    <row r="102" spans="1:188" x14ac:dyDescent="0.2">
      <c r="A102" s="57"/>
      <c r="B102" s="58"/>
      <c r="C102" s="58"/>
      <c r="D102" s="58"/>
      <c r="E102" s="58"/>
      <c r="F102" s="124"/>
      <c r="G102" s="125" t="s">
        <v>140</v>
      </c>
      <c r="H102" s="126"/>
      <c r="I102" s="60"/>
      <c r="J102" s="60"/>
      <c r="K102" s="72"/>
      <c r="L102" s="72" t="e">
        <f>#REF!+K102</f>
        <v>#REF!</v>
      </c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50"/>
      <c r="Z102" s="72"/>
      <c r="AA102" s="72"/>
      <c r="AB102" s="128"/>
      <c r="AC102" s="7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</row>
    <row r="103" spans="1:188" ht="20.100000000000001" customHeight="1" x14ac:dyDescent="0.2">
      <c r="A103" s="57"/>
      <c r="B103" s="58"/>
      <c r="C103" s="58"/>
      <c r="D103" s="58"/>
      <c r="E103" s="58"/>
      <c r="F103" s="124" t="s">
        <v>24</v>
      </c>
      <c r="G103" s="125" t="s">
        <v>141</v>
      </c>
      <c r="H103" s="126"/>
      <c r="I103" s="60"/>
      <c r="J103" s="60">
        <f>H103+I103</f>
        <v>0</v>
      </c>
      <c r="K103" s="72"/>
      <c r="L103" s="72" t="e">
        <f>#REF!+K103</f>
        <v>#REF!</v>
      </c>
      <c r="M103" s="72"/>
      <c r="N103" s="72" t="e">
        <f>L103+M103</f>
        <v>#REF!</v>
      </c>
      <c r="O103" s="72"/>
      <c r="P103" s="72" t="e">
        <f>O103+N103</f>
        <v>#REF!</v>
      </c>
      <c r="Q103" s="72"/>
      <c r="R103" s="72" t="e">
        <f>P103+Q103</f>
        <v>#REF!</v>
      </c>
      <c r="S103" s="72"/>
      <c r="T103" s="72" t="e">
        <f>R103+S103</f>
        <v>#REF!</v>
      </c>
      <c r="U103" s="72"/>
      <c r="V103" s="72" t="e">
        <f>T103+U103</f>
        <v>#REF!</v>
      </c>
      <c r="W103" s="72"/>
      <c r="X103" s="72" t="e">
        <f>V103+W103</f>
        <v>#REF!</v>
      </c>
      <c r="Y103" s="50"/>
      <c r="Z103" s="72" t="e">
        <f>X103+Y103</f>
        <v>#REF!</v>
      </c>
      <c r="AA103" s="72"/>
      <c r="AB103" s="128" t="e">
        <f>Z103+AA103</f>
        <v>#REF!</v>
      </c>
      <c r="AC103" s="7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</row>
    <row r="104" spans="1:188" ht="20.100000000000001" customHeight="1" x14ac:dyDescent="0.2">
      <c r="A104" s="57"/>
      <c r="B104" s="58"/>
      <c r="C104" s="58"/>
      <c r="D104" s="58"/>
      <c r="E104" s="58"/>
      <c r="F104" s="124"/>
      <c r="G104" s="125" t="s">
        <v>142</v>
      </c>
      <c r="H104" s="126"/>
      <c r="I104" s="60"/>
      <c r="J104" s="60"/>
      <c r="K104" s="72"/>
      <c r="L104" s="72" t="e">
        <f>#REF!+K104</f>
        <v>#REF!</v>
      </c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50"/>
      <c r="Z104" s="72"/>
      <c r="AA104" s="72"/>
      <c r="AB104" s="128"/>
      <c r="AC104" s="7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</row>
    <row r="105" spans="1:188" ht="20.100000000000001" customHeight="1" x14ac:dyDescent="0.2">
      <c r="A105" s="57"/>
      <c r="B105" s="58"/>
      <c r="C105" s="58"/>
      <c r="D105" s="58"/>
      <c r="E105" s="58"/>
      <c r="F105" s="124"/>
      <c r="G105" s="125" t="s">
        <v>143</v>
      </c>
      <c r="H105" s="126"/>
      <c r="I105" s="60"/>
      <c r="J105" s="60"/>
      <c r="K105" s="72"/>
      <c r="L105" s="72" t="e">
        <f>#REF!+K105</f>
        <v>#REF!</v>
      </c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50"/>
      <c r="Z105" s="72"/>
      <c r="AA105" s="72"/>
      <c r="AB105" s="128"/>
      <c r="AC105" s="7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</row>
    <row r="106" spans="1:188" ht="20.100000000000001" customHeight="1" x14ac:dyDescent="0.2">
      <c r="A106" s="57"/>
      <c r="B106" s="58"/>
      <c r="C106" s="58"/>
      <c r="D106" s="58"/>
      <c r="E106" s="58"/>
      <c r="F106" s="124"/>
      <c r="G106" s="125" t="s">
        <v>144</v>
      </c>
      <c r="H106" s="126"/>
      <c r="I106" s="60"/>
      <c r="J106" s="60"/>
      <c r="K106" s="72"/>
      <c r="L106" s="72" t="e">
        <f>#REF!+K106</f>
        <v>#REF!</v>
      </c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50"/>
      <c r="Z106" s="72"/>
      <c r="AA106" s="72"/>
      <c r="AB106" s="128"/>
      <c r="AC106" s="7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</row>
    <row r="107" spans="1:188" ht="20.100000000000001" customHeight="1" x14ac:dyDescent="0.2">
      <c r="A107" s="57"/>
      <c r="B107" s="58"/>
      <c r="C107" s="58"/>
      <c r="D107" s="58"/>
      <c r="E107" s="58"/>
      <c r="F107" s="124" t="s">
        <v>145</v>
      </c>
      <c r="G107" s="125" t="s">
        <v>146</v>
      </c>
      <c r="H107" s="126"/>
      <c r="I107" s="60"/>
      <c r="J107" s="60">
        <f>H107+I107</f>
        <v>0</v>
      </c>
      <c r="K107" s="72"/>
      <c r="L107" s="72" t="e">
        <f>#REF!+K107</f>
        <v>#REF!</v>
      </c>
      <c r="M107" s="72"/>
      <c r="N107" s="72" t="e">
        <f>L107+M107</f>
        <v>#REF!</v>
      </c>
      <c r="O107" s="72"/>
      <c r="P107" s="72" t="e">
        <f>O107+N107</f>
        <v>#REF!</v>
      </c>
      <c r="Q107" s="72"/>
      <c r="R107" s="72" t="e">
        <f>P107+Q107</f>
        <v>#REF!</v>
      </c>
      <c r="S107" s="72"/>
      <c r="T107" s="72" t="e">
        <f>R107+S107</f>
        <v>#REF!</v>
      </c>
      <c r="U107" s="72"/>
      <c r="V107" s="72" t="e">
        <f>T107+U107</f>
        <v>#REF!</v>
      </c>
      <c r="W107" s="72"/>
      <c r="X107" s="72" t="e">
        <f>V107+W107</f>
        <v>#REF!</v>
      </c>
      <c r="Y107" s="50"/>
      <c r="Z107" s="72" t="e">
        <f>X107+Y107</f>
        <v>#REF!</v>
      </c>
      <c r="AA107" s="72"/>
      <c r="AB107" s="128" t="e">
        <f>Z107+AA107</f>
        <v>#REF!</v>
      </c>
      <c r="AC107" s="7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</row>
    <row r="108" spans="1:188" ht="20.100000000000001" customHeight="1" x14ac:dyDescent="0.2">
      <c r="A108" s="57"/>
      <c r="B108" s="58"/>
      <c r="C108" s="58"/>
      <c r="D108" s="58"/>
      <c r="E108" s="58"/>
      <c r="F108" s="124" t="s">
        <v>147</v>
      </c>
      <c r="G108" s="125" t="s">
        <v>148</v>
      </c>
      <c r="H108" s="126"/>
      <c r="I108" s="60"/>
      <c r="J108" s="60">
        <f>H108+I108</f>
        <v>0</v>
      </c>
      <c r="K108" s="72"/>
      <c r="L108" s="72" t="e">
        <f>#REF!+K108</f>
        <v>#REF!</v>
      </c>
      <c r="M108" s="72"/>
      <c r="N108" s="72" t="e">
        <f>L108+M108</f>
        <v>#REF!</v>
      </c>
      <c r="O108" s="72"/>
      <c r="P108" s="72" t="e">
        <f>O108+N108</f>
        <v>#REF!</v>
      </c>
      <c r="Q108" s="72"/>
      <c r="R108" s="72" t="e">
        <f>P108+Q108</f>
        <v>#REF!</v>
      </c>
      <c r="S108" s="72"/>
      <c r="T108" s="72" t="e">
        <f>R108+S108</f>
        <v>#REF!</v>
      </c>
      <c r="U108" s="72"/>
      <c r="V108" s="72" t="e">
        <f>T108+U108</f>
        <v>#REF!</v>
      </c>
      <c r="W108" s="72"/>
      <c r="X108" s="72" t="e">
        <f>V108+W108</f>
        <v>#REF!</v>
      </c>
      <c r="Y108" s="50"/>
      <c r="Z108" s="72" t="e">
        <f>X108+Y108</f>
        <v>#REF!</v>
      </c>
      <c r="AA108" s="72"/>
      <c r="AB108" s="128" t="e">
        <f>Z108+AA108</f>
        <v>#REF!</v>
      </c>
      <c r="AC108" s="7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</row>
    <row r="109" spans="1:188" x14ac:dyDescent="0.2">
      <c r="A109" s="57"/>
      <c r="B109" s="58"/>
      <c r="C109" s="58"/>
      <c r="D109" s="58"/>
      <c r="E109" s="58"/>
      <c r="F109" s="124"/>
      <c r="G109" s="125" t="s">
        <v>149</v>
      </c>
      <c r="H109" s="126"/>
      <c r="I109" s="60"/>
      <c r="J109" s="60"/>
      <c r="K109" s="72"/>
      <c r="L109" s="72" t="e">
        <f>#REF!+K109</f>
        <v>#REF!</v>
      </c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50"/>
      <c r="Z109" s="72"/>
      <c r="AA109" s="72"/>
      <c r="AB109" s="128"/>
      <c r="AC109" s="7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</row>
    <row r="110" spans="1:188" ht="20.100000000000001" customHeight="1" x14ac:dyDescent="0.2">
      <c r="A110" s="57"/>
      <c r="B110" s="58"/>
      <c r="C110" s="58"/>
      <c r="D110" s="58"/>
      <c r="E110" s="58"/>
      <c r="F110" s="124"/>
      <c r="G110" s="125" t="s">
        <v>150</v>
      </c>
      <c r="H110" s="126"/>
      <c r="I110" s="60"/>
      <c r="J110" s="60"/>
      <c r="K110" s="72"/>
      <c r="L110" s="72" t="e">
        <f>#REF!+K110</f>
        <v>#REF!</v>
      </c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50"/>
      <c r="Z110" s="72"/>
      <c r="AA110" s="72"/>
      <c r="AB110" s="128"/>
      <c r="AC110" s="7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</row>
    <row r="111" spans="1:188" x14ac:dyDescent="0.2">
      <c r="A111" s="57"/>
      <c r="B111" s="58"/>
      <c r="C111" s="58"/>
      <c r="D111" s="58"/>
      <c r="E111" s="58"/>
      <c r="F111" s="124"/>
      <c r="G111" s="125" t="s">
        <v>151</v>
      </c>
      <c r="H111" s="126"/>
      <c r="I111" s="60"/>
      <c r="J111" s="60"/>
      <c r="K111" s="72"/>
      <c r="L111" s="72" t="e">
        <f>#REF!+K111</f>
        <v>#REF!</v>
      </c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50"/>
      <c r="Z111" s="72"/>
      <c r="AA111" s="72"/>
      <c r="AB111" s="128"/>
      <c r="AC111" s="7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</row>
    <row r="112" spans="1:188" ht="20.100000000000001" customHeight="1" x14ac:dyDescent="0.2">
      <c r="A112" s="57"/>
      <c r="B112" s="58"/>
      <c r="C112" s="58"/>
      <c r="D112" s="58"/>
      <c r="E112" s="58"/>
      <c r="F112" s="124">
        <v>13</v>
      </c>
      <c r="G112" s="125" t="s">
        <v>152</v>
      </c>
      <c r="H112" s="126"/>
      <c r="I112" s="60"/>
      <c r="J112" s="60">
        <f>H112+I112</f>
        <v>0</v>
      </c>
      <c r="K112" s="72"/>
      <c r="L112" s="72" t="e">
        <f>#REF!+K112</f>
        <v>#REF!</v>
      </c>
      <c r="M112" s="72"/>
      <c r="N112" s="72" t="e">
        <f>L112+M112</f>
        <v>#REF!</v>
      </c>
      <c r="O112" s="72"/>
      <c r="P112" s="72" t="e">
        <f>O112+N112</f>
        <v>#REF!</v>
      </c>
      <c r="Q112" s="72"/>
      <c r="R112" s="72" t="e">
        <f>P112+Q112</f>
        <v>#REF!</v>
      </c>
      <c r="S112" s="72"/>
      <c r="T112" s="72" t="e">
        <f>R112+S112</f>
        <v>#REF!</v>
      </c>
      <c r="U112" s="72"/>
      <c r="V112" s="72" t="e">
        <f>T112+U112</f>
        <v>#REF!</v>
      </c>
      <c r="W112" s="72"/>
      <c r="X112" s="72" t="e">
        <f>V112+W112</f>
        <v>#REF!</v>
      </c>
      <c r="Y112" s="50"/>
      <c r="Z112" s="72" t="e">
        <f>X112+Y112</f>
        <v>#REF!</v>
      </c>
      <c r="AA112" s="72"/>
      <c r="AB112" s="128" t="e">
        <f>Z112+AA112</f>
        <v>#REF!</v>
      </c>
      <c r="AC112" s="7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</row>
    <row r="113" spans="1:188" ht="20.100000000000001" customHeight="1" x14ac:dyDescent="0.2">
      <c r="A113" s="57"/>
      <c r="B113" s="58"/>
      <c r="C113" s="58"/>
      <c r="D113" s="58"/>
      <c r="E113" s="58"/>
      <c r="F113" s="124"/>
      <c r="G113" s="125" t="s">
        <v>153</v>
      </c>
      <c r="H113" s="126"/>
      <c r="I113" s="60"/>
      <c r="J113" s="60"/>
      <c r="K113" s="72"/>
      <c r="L113" s="72" t="e">
        <f>#REF!+K113</f>
        <v>#REF!</v>
      </c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50"/>
      <c r="Z113" s="72"/>
      <c r="AA113" s="72"/>
      <c r="AB113" s="128"/>
      <c r="AC113" s="7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</row>
    <row r="114" spans="1:188" x14ac:dyDescent="0.2">
      <c r="A114" s="57"/>
      <c r="B114" s="58"/>
      <c r="C114" s="58"/>
      <c r="D114" s="58"/>
      <c r="E114" s="58"/>
      <c r="F114" s="124"/>
      <c r="G114" s="125" t="s">
        <v>154</v>
      </c>
      <c r="H114" s="126"/>
      <c r="I114" s="60"/>
      <c r="J114" s="60"/>
      <c r="K114" s="72"/>
      <c r="L114" s="72" t="e">
        <f>#REF!+K114</f>
        <v>#REF!</v>
      </c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50"/>
      <c r="Z114" s="72"/>
      <c r="AA114" s="72"/>
      <c r="AB114" s="128"/>
      <c r="AC114" s="7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</row>
    <row r="115" spans="1:188" ht="20.100000000000001" customHeight="1" x14ac:dyDescent="0.2">
      <c r="A115" s="57"/>
      <c r="B115" s="58"/>
      <c r="C115" s="58"/>
      <c r="D115" s="58"/>
      <c r="E115" s="58"/>
      <c r="F115" s="124"/>
      <c r="G115" s="125" t="s">
        <v>155</v>
      </c>
      <c r="H115" s="126"/>
      <c r="I115" s="60"/>
      <c r="J115" s="60"/>
      <c r="K115" s="72"/>
      <c r="L115" s="72" t="e">
        <f>#REF!+K115</f>
        <v>#REF!</v>
      </c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50"/>
      <c r="Z115" s="72"/>
      <c r="AA115" s="72"/>
      <c r="AB115" s="128"/>
      <c r="AC115" s="7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</row>
    <row r="116" spans="1:188" ht="20.100000000000001" customHeight="1" x14ac:dyDescent="0.2">
      <c r="A116" s="57"/>
      <c r="B116" s="58"/>
      <c r="C116" s="58"/>
      <c r="D116" s="58"/>
      <c r="E116" s="58"/>
      <c r="F116" s="124" t="s">
        <v>118</v>
      </c>
      <c r="G116" s="125" t="s">
        <v>156</v>
      </c>
      <c r="H116" s="126"/>
      <c r="I116" s="60"/>
      <c r="J116" s="60">
        <f>H116+I116</f>
        <v>0</v>
      </c>
      <c r="K116" s="72"/>
      <c r="L116" s="72" t="e">
        <f>#REF!+K116</f>
        <v>#REF!</v>
      </c>
      <c r="M116" s="72"/>
      <c r="N116" s="72" t="e">
        <f>L116+M116</f>
        <v>#REF!</v>
      </c>
      <c r="O116" s="72"/>
      <c r="P116" s="72" t="e">
        <f>O116+N116</f>
        <v>#REF!</v>
      </c>
      <c r="Q116" s="72"/>
      <c r="R116" s="72" t="e">
        <f>P116+Q116</f>
        <v>#REF!</v>
      </c>
      <c r="S116" s="72"/>
      <c r="T116" s="72" t="e">
        <f>R116+S116</f>
        <v>#REF!</v>
      </c>
      <c r="U116" s="72"/>
      <c r="V116" s="72" t="e">
        <f>T116+U116</f>
        <v>#REF!</v>
      </c>
      <c r="W116" s="72"/>
      <c r="X116" s="72" t="e">
        <f>V116+W116</f>
        <v>#REF!</v>
      </c>
      <c r="Y116" s="50"/>
      <c r="Z116" s="72" t="e">
        <f>X116+Y116</f>
        <v>#REF!</v>
      </c>
      <c r="AA116" s="72"/>
      <c r="AB116" s="128" t="e">
        <f>Z116+AA116</f>
        <v>#REF!</v>
      </c>
      <c r="AC116" s="7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</row>
    <row r="117" spans="1:188" ht="20.100000000000001" customHeight="1" x14ac:dyDescent="0.2">
      <c r="A117" s="38"/>
      <c r="B117" s="39"/>
      <c r="C117" s="39"/>
      <c r="D117" s="39"/>
      <c r="E117" s="39" t="s">
        <v>54</v>
      </c>
      <c r="F117" s="121"/>
      <c r="G117" s="112" t="s">
        <v>157</v>
      </c>
      <c r="H117" s="123">
        <f t="shared" ref="H117:AB117" si="74">H118+H119+H120+H121+H122+H123</f>
        <v>3017</v>
      </c>
      <c r="I117" s="113">
        <f t="shared" si="74"/>
        <v>898</v>
      </c>
      <c r="J117" s="113">
        <f t="shared" si="74"/>
        <v>3915</v>
      </c>
      <c r="K117" s="113">
        <f t="shared" si="74"/>
        <v>0</v>
      </c>
      <c r="L117" s="113" t="e">
        <f t="shared" si="74"/>
        <v>#REF!</v>
      </c>
      <c r="M117" s="113">
        <f t="shared" si="74"/>
        <v>0</v>
      </c>
      <c r="N117" s="113" t="e">
        <f t="shared" si="74"/>
        <v>#REF!</v>
      </c>
      <c r="O117" s="113">
        <f t="shared" si="74"/>
        <v>0</v>
      </c>
      <c r="P117" s="113" t="e">
        <f t="shared" si="74"/>
        <v>#REF!</v>
      </c>
      <c r="Q117" s="113">
        <f t="shared" si="74"/>
        <v>0</v>
      </c>
      <c r="R117" s="113" t="e">
        <f t="shared" si="74"/>
        <v>#REF!</v>
      </c>
      <c r="S117" s="113">
        <f>S118+S119+S120+S121+S122+S123</f>
        <v>0</v>
      </c>
      <c r="T117" s="113" t="e">
        <f t="shared" si="74"/>
        <v>#REF!</v>
      </c>
      <c r="U117" s="113">
        <f>U118+U119+U120+U121+U122+U123</f>
        <v>0</v>
      </c>
      <c r="V117" s="113" t="e">
        <f t="shared" si="74"/>
        <v>#REF!</v>
      </c>
      <c r="W117" s="113">
        <f>W118+W119+W120+W121+W122+W123</f>
        <v>0</v>
      </c>
      <c r="X117" s="113" t="e">
        <f t="shared" si="74"/>
        <v>#REF!</v>
      </c>
      <c r="Y117" s="113">
        <f>Y118+Y119+Y120+Y121+Y122+Y123</f>
        <v>0</v>
      </c>
      <c r="Z117" s="113" t="e">
        <f t="shared" si="74"/>
        <v>#REF!</v>
      </c>
      <c r="AA117" s="113">
        <f>AA118+AA119+AA120+AA121+AA122+AA123</f>
        <v>0</v>
      </c>
      <c r="AB117" s="114" t="e">
        <f t="shared" si="74"/>
        <v>#REF!</v>
      </c>
      <c r="AC117" s="113">
        <f>AC118+AC119+AC120+AC121+AC122+AC123</f>
        <v>1880</v>
      </c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</row>
    <row r="118" spans="1:188" x14ac:dyDescent="0.2">
      <c r="A118" s="57"/>
      <c r="B118" s="58"/>
      <c r="C118" s="58"/>
      <c r="D118" s="58"/>
      <c r="E118" s="58"/>
      <c r="F118" s="124" t="s">
        <v>37</v>
      </c>
      <c r="G118" s="125" t="s">
        <v>158</v>
      </c>
      <c r="H118" s="126">
        <v>2288</v>
      </c>
      <c r="I118" s="60">
        <v>572</v>
      </c>
      <c r="J118" s="60">
        <f t="shared" ref="J118:J123" si="75">H118+I118</f>
        <v>2860</v>
      </c>
      <c r="K118" s="72"/>
      <c r="L118" s="72" t="e">
        <f>#REF!+K118</f>
        <v>#REF!</v>
      </c>
      <c r="M118" s="72"/>
      <c r="N118" s="72" t="e">
        <f t="shared" ref="N118:N123" si="76">L118+M118</f>
        <v>#REF!</v>
      </c>
      <c r="O118" s="72"/>
      <c r="P118" s="72" t="e">
        <f t="shared" ref="P118:P123" si="77">O118+N118</f>
        <v>#REF!</v>
      </c>
      <c r="Q118" s="72"/>
      <c r="R118" s="72" t="e">
        <f t="shared" ref="R118:R123" si="78">P118+Q118</f>
        <v>#REF!</v>
      </c>
      <c r="S118" s="72"/>
      <c r="T118" s="72" t="e">
        <f t="shared" ref="T118:T123" si="79">R118+S118</f>
        <v>#REF!</v>
      </c>
      <c r="U118" s="72"/>
      <c r="V118" s="72" t="e">
        <f t="shared" ref="V118:V123" si="80">T118+U118</f>
        <v>#REF!</v>
      </c>
      <c r="W118" s="72"/>
      <c r="X118" s="72" t="e">
        <f t="shared" ref="X118:X123" si="81">V118+W118</f>
        <v>#REF!</v>
      </c>
      <c r="Y118" s="50"/>
      <c r="Z118" s="72" t="e">
        <f t="shared" ref="Z118:Z123" si="82">X118+Y118</f>
        <v>#REF!</v>
      </c>
      <c r="AA118" s="72"/>
      <c r="AB118" s="128" t="e">
        <f t="shared" ref="AB118:AB123" si="83">Z118+AA118</f>
        <v>#REF!</v>
      </c>
      <c r="AC118" s="72">
        <v>500</v>
      </c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</row>
    <row r="119" spans="1:188" x14ac:dyDescent="0.2">
      <c r="A119" s="57"/>
      <c r="B119" s="58"/>
      <c r="C119" s="58"/>
      <c r="D119" s="58"/>
      <c r="E119" s="58"/>
      <c r="F119" s="124" t="s">
        <v>35</v>
      </c>
      <c r="G119" s="125" t="s">
        <v>159</v>
      </c>
      <c r="H119" s="126">
        <v>72</v>
      </c>
      <c r="I119" s="60">
        <v>18</v>
      </c>
      <c r="J119" s="60">
        <f t="shared" si="75"/>
        <v>90</v>
      </c>
      <c r="K119" s="72"/>
      <c r="L119" s="72" t="e">
        <f>#REF!+K119</f>
        <v>#REF!</v>
      </c>
      <c r="M119" s="72"/>
      <c r="N119" s="72" t="e">
        <f t="shared" si="76"/>
        <v>#REF!</v>
      </c>
      <c r="O119" s="72"/>
      <c r="P119" s="72" t="e">
        <f t="shared" si="77"/>
        <v>#REF!</v>
      </c>
      <c r="Q119" s="72"/>
      <c r="R119" s="72" t="e">
        <f t="shared" si="78"/>
        <v>#REF!</v>
      </c>
      <c r="S119" s="72"/>
      <c r="T119" s="72" t="e">
        <f t="shared" si="79"/>
        <v>#REF!</v>
      </c>
      <c r="U119" s="72"/>
      <c r="V119" s="72" t="e">
        <f t="shared" si="80"/>
        <v>#REF!</v>
      </c>
      <c r="W119" s="72"/>
      <c r="X119" s="72" t="e">
        <f t="shared" si="81"/>
        <v>#REF!</v>
      </c>
      <c r="Y119" s="50"/>
      <c r="Z119" s="72" t="e">
        <f t="shared" si="82"/>
        <v>#REF!</v>
      </c>
      <c r="AA119" s="72"/>
      <c r="AB119" s="128" t="e">
        <f t="shared" si="83"/>
        <v>#REF!</v>
      </c>
      <c r="AC119" s="72">
        <v>40</v>
      </c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</row>
    <row r="120" spans="1:188" x14ac:dyDescent="0.2">
      <c r="A120" s="57"/>
      <c r="B120" s="58"/>
      <c r="C120" s="58"/>
      <c r="D120" s="58"/>
      <c r="E120" s="58"/>
      <c r="F120" s="124" t="s">
        <v>54</v>
      </c>
      <c r="G120" s="125" t="s">
        <v>160</v>
      </c>
      <c r="H120" s="126">
        <v>637</v>
      </c>
      <c r="I120" s="60">
        <v>303</v>
      </c>
      <c r="J120" s="60">
        <f t="shared" si="75"/>
        <v>940</v>
      </c>
      <c r="K120" s="72"/>
      <c r="L120" s="72" t="e">
        <f>#REF!+K120</f>
        <v>#REF!</v>
      </c>
      <c r="M120" s="72"/>
      <c r="N120" s="72" t="e">
        <f t="shared" si="76"/>
        <v>#REF!</v>
      </c>
      <c r="O120" s="72"/>
      <c r="P120" s="72" t="e">
        <f t="shared" si="77"/>
        <v>#REF!</v>
      </c>
      <c r="Q120" s="72"/>
      <c r="R120" s="72" t="e">
        <f t="shared" si="78"/>
        <v>#REF!</v>
      </c>
      <c r="S120" s="72"/>
      <c r="T120" s="72" t="e">
        <f t="shared" si="79"/>
        <v>#REF!</v>
      </c>
      <c r="U120" s="72"/>
      <c r="V120" s="72" t="e">
        <f t="shared" si="80"/>
        <v>#REF!</v>
      </c>
      <c r="W120" s="72"/>
      <c r="X120" s="72" t="e">
        <f t="shared" si="81"/>
        <v>#REF!</v>
      </c>
      <c r="Y120" s="50"/>
      <c r="Z120" s="72" t="e">
        <f t="shared" si="82"/>
        <v>#REF!</v>
      </c>
      <c r="AA120" s="72"/>
      <c r="AB120" s="128" t="e">
        <f t="shared" si="83"/>
        <v>#REF!</v>
      </c>
      <c r="AC120" s="72">
        <v>1000</v>
      </c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</row>
    <row r="121" spans="1:188" ht="30.75" customHeight="1" x14ac:dyDescent="0.2">
      <c r="A121" s="57"/>
      <c r="B121" s="58"/>
      <c r="C121" s="58"/>
      <c r="D121" s="58"/>
      <c r="E121" s="58"/>
      <c r="F121" s="124" t="s">
        <v>24</v>
      </c>
      <c r="G121" s="125" t="s">
        <v>161</v>
      </c>
      <c r="H121" s="126">
        <v>20</v>
      </c>
      <c r="I121" s="60">
        <v>5</v>
      </c>
      <c r="J121" s="60">
        <f t="shared" si="75"/>
        <v>25</v>
      </c>
      <c r="K121" s="72"/>
      <c r="L121" s="72" t="e">
        <f>#REF!+K121</f>
        <v>#REF!</v>
      </c>
      <c r="M121" s="72"/>
      <c r="N121" s="72" t="e">
        <f t="shared" si="76"/>
        <v>#REF!</v>
      </c>
      <c r="O121" s="72"/>
      <c r="P121" s="72" t="e">
        <f t="shared" si="77"/>
        <v>#REF!</v>
      </c>
      <c r="Q121" s="72"/>
      <c r="R121" s="72" t="e">
        <f t="shared" si="78"/>
        <v>#REF!</v>
      </c>
      <c r="S121" s="72"/>
      <c r="T121" s="72" t="e">
        <f t="shared" si="79"/>
        <v>#REF!</v>
      </c>
      <c r="U121" s="72"/>
      <c r="V121" s="72" t="e">
        <f t="shared" si="80"/>
        <v>#REF!</v>
      </c>
      <c r="W121" s="72"/>
      <c r="X121" s="72" t="e">
        <f t="shared" si="81"/>
        <v>#REF!</v>
      </c>
      <c r="Y121" s="50"/>
      <c r="Z121" s="72" t="e">
        <f t="shared" si="82"/>
        <v>#REF!</v>
      </c>
      <c r="AA121" s="72"/>
      <c r="AB121" s="128" t="e">
        <f t="shared" si="83"/>
        <v>#REF!</v>
      </c>
      <c r="AC121" s="72">
        <v>40</v>
      </c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</row>
    <row r="122" spans="1:188" x14ac:dyDescent="0.2">
      <c r="A122" s="57"/>
      <c r="B122" s="58"/>
      <c r="C122" s="58"/>
      <c r="D122" s="58"/>
      <c r="E122" s="58"/>
      <c r="F122" s="124" t="s">
        <v>39</v>
      </c>
      <c r="G122" s="125" t="s">
        <v>162</v>
      </c>
      <c r="H122" s="126"/>
      <c r="I122" s="60">
        <v>0</v>
      </c>
      <c r="J122" s="60">
        <f t="shared" si="75"/>
        <v>0</v>
      </c>
      <c r="K122" s="72"/>
      <c r="L122" s="72" t="e">
        <f>#REF!+K122</f>
        <v>#REF!</v>
      </c>
      <c r="M122" s="72"/>
      <c r="N122" s="72" t="e">
        <f t="shared" si="76"/>
        <v>#REF!</v>
      </c>
      <c r="O122" s="72"/>
      <c r="P122" s="72" t="e">
        <f t="shared" si="77"/>
        <v>#REF!</v>
      </c>
      <c r="Q122" s="72"/>
      <c r="R122" s="72" t="e">
        <f t="shared" si="78"/>
        <v>#REF!</v>
      </c>
      <c r="S122" s="72"/>
      <c r="T122" s="72" t="e">
        <f t="shared" si="79"/>
        <v>#REF!</v>
      </c>
      <c r="U122" s="72"/>
      <c r="V122" s="72" t="e">
        <f t="shared" si="80"/>
        <v>#REF!</v>
      </c>
      <c r="W122" s="72"/>
      <c r="X122" s="72" t="e">
        <f t="shared" si="81"/>
        <v>#REF!</v>
      </c>
      <c r="Y122" s="50"/>
      <c r="Z122" s="72" t="e">
        <f t="shared" si="82"/>
        <v>#REF!</v>
      </c>
      <c r="AA122" s="72"/>
      <c r="AB122" s="128" t="e">
        <f t="shared" si="83"/>
        <v>#REF!</v>
      </c>
      <c r="AC122" s="72">
        <v>300</v>
      </c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</row>
    <row r="123" spans="1:188" ht="30" customHeight="1" x14ac:dyDescent="0.2">
      <c r="A123" s="57"/>
      <c r="B123" s="58"/>
      <c r="C123" s="58"/>
      <c r="D123" s="58"/>
      <c r="E123" s="58"/>
      <c r="F123" s="124" t="s">
        <v>163</v>
      </c>
      <c r="G123" s="125" t="s">
        <v>164</v>
      </c>
      <c r="H123" s="126"/>
      <c r="I123" s="60"/>
      <c r="J123" s="60">
        <f t="shared" si="75"/>
        <v>0</v>
      </c>
      <c r="K123" s="72"/>
      <c r="L123" s="72" t="e">
        <f>#REF!+K123</f>
        <v>#REF!</v>
      </c>
      <c r="M123" s="72"/>
      <c r="N123" s="72" t="e">
        <f t="shared" si="76"/>
        <v>#REF!</v>
      </c>
      <c r="O123" s="72"/>
      <c r="P123" s="72" t="e">
        <f t="shared" si="77"/>
        <v>#REF!</v>
      </c>
      <c r="Q123" s="72"/>
      <c r="R123" s="72" t="e">
        <f t="shared" si="78"/>
        <v>#REF!</v>
      </c>
      <c r="S123" s="72"/>
      <c r="T123" s="72" t="e">
        <f t="shared" si="79"/>
        <v>#REF!</v>
      </c>
      <c r="U123" s="72"/>
      <c r="V123" s="72" t="e">
        <f t="shared" si="80"/>
        <v>#REF!</v>
      </c>
      <c r="W123" s="72"/>
      <c r="X123" s="72" t="e">
        <f t="shared" si="81"/>
        <v>#REF!</v>
      </c>
      <c r="Y123" s="50"/>
      <c r="Z123" s="72" t="e">
        <f t="shared" si="82"/>
        <v>#REF!</v>
      </c>
      <c r="AA123" s="72"/>
      <c r="AB123" s="128" t="e">
        <f t="shared" si="83"/>
        <v>#REF!</v>
      </c>
      <c r="AC123" s="7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</row>
    <row r="124" spans="1:188" ht="20.100000000000001" customHeight="1" x14ac:dyDescent="0.2">
      <c r="A124" s="38"/>
      <c r="B124" s="39"/>
      <c r="C124" s="39"/>
      <c r="D124" s="39" t="s">
        <v>117</v>
      </c>
      <c r="E124" s="39"/>
      <c r="F124" s="121"/>
      <c r="G124" s="122" t="s">
        <v>93</v>
      </c>
      <c r="H124" s="123">
        <f t="shared" ref="H124:AB124" si="84">H125+H132+H136+H137</f>
        <v>999</v>
      </c>
      <c r="I124" s="113">
        <f t="shared" si="84"/>
        <v>0</v>
      </c>
      <c r="J124" s="113">
        <f t="shared" si="84"/>
        <v>999</v>
      </c>
      <c r="K124" s="113">
        <f t="shared" si="84"/>
        <v>0</v>
      </c>
      <c r="L124" s="113" t="e">
        <f t="shared" si="84"/>
        <v>#REF!</v>
      </c>
      <c r="M124" s="113">
        <f t="shared" si="84"/>
        <v>0</v>
      </c>
      <c r="N124" s="113" t="e">
        <f t="shared" si="84"/>
        <v>#REF!</v>
      </c>
      <c r="O124" s="113">
        <f t="shared" si="84"/>
        <v>0</v>
      </c>
      <c r="P124" s="113" t="e">
        <f t="shared" si="84"/>
        <v>#REF!</v>
      </c>
      <c r="Q124" s="113">
        <f t="shared" si="84"/>
        <v>0</v>
      </c>
      <c r="R124" s="113" t="e">
        <f t="shared" si="84"/>
        <v>#REF!</v>
      </c>
      <c r="S124" s="113">
        <f>S125+S132+S136+S137</f>
        <v>0</v>
      </c>
      <c r="T124" s="113" t="e">
        <f t="shared" si="84"/>
        <v>#REF!</v>
      </c>
      <c r="U124" s="113">
        <f>U125+U132+U136+U137</f>
        <v>0</v>
      </c>
      <c r="V124" s="113" t="e">
        <f t="shared" si="84"/>
        <v>#REF!</v>
      </c>
      <c r="W124" s="113">
        <f>W125+W132+W136+W137</f>
        <v>0</v>
      </c>
      <c r="X124" s="113" t="e">
        <f t="shared" si="84"/>
        <v>#REF!</v>
      </c>
      <c r="Y124" s="113">
        <f>Y125+Y132+Y136+Y137</f>
        <v>0</v>
      </c>
      <c r="Z124" s="113" t="e">
        <f t="shared" si="84"/>
        <v>#REF!</v>
      </c>
      <c r="AA124" s="113">
        <f>AA125+AA132+AA136+AA137</f>
        <v>0</v>
      </c>
      <c r="AB124" s="114" t="e">
        <f t="shared" si="84"/>
        <v>#REF!</v>
      </c>
      <c r="AC124" s="113">
        <f>AC125+AC132+AC136+AC137</f>
        <v>6000</v>
      </c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</row>
    <row r="125" spans="1:188" ht="20.100000000000001" customHeight="1" x14ac:dyDescent="0.2">
      <c r="A125" s="38"/>
      <c r="B125" s="39"/>
      <c r="C125" s="39"/>
      <c r="D125" s="39"/>
      <c r="E125" s="39" t="s">
        <v>37</v>
      </c>
      <c r="F125" s="121"/>
      <c r="G125" s="112" t="s">
        <v>165</v>
      </c>
      <c r="H125" s="123">
        <f t="shared" ref="H125:AB125" si="85">SUM(H126:H131)</f>
        <v>999</v>
      </c>
      <c r="I125" s="113">
        <f t="shared" si="85"/>
        <v>0</v>
      </c>
      <c r="J125" s="113">
        <f t="shared" si="85"/>
        <v>999</v>
      </c>
      <c r="K125" s="113">
        <f t="shared" si="85"/>
        <v>0</v>
      </c>
      <c r="L125" s="113" t="e">
        <f t="shared" si="85"/>
        <v>#REF!</v>
      </c>
      <c r="M125" s="113">
        <f t="shared" si="85"/>
        <v>0</v>
      </c>
      <c r="N125" s="113" t="e">
        <f t="shared" si="85"/>
        <v>#REF!</v>
      </c>
      <c r="O125" s="113">
        <f t="shared" si="85"/>
        <v>0</v>
      </c>
      <c r="P125" s="113" t="e">
        <f t="shared" si="85"/>
        <v>#REF!</v>
      </c>
      <c r="Q125" s="113">
        <f t="shared" si="85"/>
        <v>0</v>
      </c>
      <c r="R125" s="113" t="e">
        <f t="shared" si="85"/>
        <v>#REF!</v>
      </c>
      <c r="S125" s="113">
        <f>SUM(S126:S131)</f>
        <v>0</v>
      </c>
      <c r="T125" s="113" t="e">
        <f t="shared" si="85"/>
        <v>#REF!</v>
      </c>
      <c r="U125" s="113">
        <f>SUM(U126:U131)</f>
        <v>0</v>
      </c>
      <c r="V125" s="113" t="e">
        <f t="shared" si="85"/>
        <v>#REF!</v>
      </c>
      <c r="W125" s="113">
        <f>SUM(W126:W131)</f>
        <v>0</v>
      </c>
      <c r="X125" s="113" t="e">
        <f t="shared" si="85"/>
        <v>#REF!</v>
      </c>
      <c r="Y125" s="113">
        <f>SUM(Y126:Y131)</f>
        <v>0</v>
      </c>
      <c r="Z125" s="113" t="e">
        <f t="shared" si="85"/>
        <v>#REF!</v>
      </c>
      <c r="AA125" s="113">
        <f>SUM(AA126:AA131)</f>
        <v>0</v>
      </c>
      <c r="AB125" s="114" t="e">
        <f t="shared" si="85"/>
        <v>#REF!</v>
      </c>
      <c r="AC125" s="113">
        <f>SUM(AC126:AC131)</f>
        <v>0</v>
      </c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</row>
    <row r="126" spans="1:188" ht="20.100000000000001" customHeight="1" x14ac:dyDescent="0.2">
      <c r="A126" s="57"/>
      <c r="B126" s="58"/>
      <c r="C126" s="58"/>
      <c r="D126" s="58"/>
      <c r="E126" s="58"/>
      <c r="F126" s="124" t="s">
        <v>37</v>
      </c>
      <c r="G126" s="125" t="s">
        <v>166</v>
      </c>
      <c r="H126" s="126">
        <v>999</v>
      </c>
      <c r="I126" s="60">
        <v>0</v>
      </c>
      <c r="J126" s="60">
        <f t="shared" ref="J126:J131" si="86">H126+I126</f>
        <v>999</v>
      </c>
      <c r="K126" s="72"/>
      <c r="L126" s="72" t="e">
        <f>#REF!+K126</f>
        <v>#REF!</v>
      </c>
      <c r="M126" s="72"/>
      <c r="N126" s="72" t="e">
        <f t="shared" ref="N126:N131" si="87">L126+M126</f>
        <v>#REF!</v>
      </c>
      <c r="O126" s="72"/>
      <c r="P126" s="72" t="e">
        <f t="shared" ref="P126:P131" si="88">O126+N126</f>
        <v>#REF!</v>
      </c>
      <c r="Q126" s="72"/>
      <c r="R126" s="72" t="e">
        <f t="shared" ref="R126:R131" si="89">P126+Q126</f>
        <v>#REF!</v>
      </c>
      <c r="S126" s="72"/>
      <c r="T126" s="72" t="e">
        <f t="shared" ref="T126:T131" si="90">R126+S126</f>
        <v>#REF!</v>
      </c>
      <c r="U126" s="72"/>
      <c r="V126" s="72" t="e">
        <f t="shared" ref="V126:V131" si="91">T126+U126</f>
        <v>#REF!</v>
      </c>
      <c r="W126" s="72"/>
      <c r="X126" s="72" t="e">
        <f t="shared" ref="X126:X131" si="92">V126+W126</f>
        <v>#REF!</v>
      </c>
      <c r="Y126" s="50"/>
      <c r="Z126" s="72" t="e">
        <f t="shared" ref="Z126:Z131" si="93">X126+Y126</f>
        <v>#REF!</v>
      </c>
      <c r="AA126" s="72"/>
      <c r="AB126" s="128" t="e">
        <f t="shared" ref="AB126:AB131" si="94">Z126+AA126</f>
        <v>#REF!</v>
      </c>
      <c r="AC126" s="7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</row>
    <row r="127" spans="1:188" ht="20.100000000000001" customHeight="1" x14ac:dyDescent="0.2">
      <c r="A127" s="57"/>
      <c r="B127" s="58"/>
      <c r="C127" s="58"/>
      <c r="D127" s="58"/>
      <c r="E127" s="58"/>
      <c r="F127" s="124"/>
      <c r="G127" s="125" t="s">
        <v>167</v>
      </c>
      <c r="H127" s="126"/>
      <c r="I127" s="60"/>
      <c r="J127" s="60">
        <f t="shared" si="86"/>
        <v>0</v>
      </c>
      <c r="K127" s="72"/>
      <c r="L127" s="72" t="e">
        <f>#REF!+K127</f>
        <v>#REF!</v>
      </c>
      <c r="M127" s="72"/>
      <c r="N127" s="72" t="e">
        <f t="shared" si="87"/>
        <v>#REF!</v>
      </c>
      <c r="O127" s="72"/>
      <c r="P127" s="72" t="e">
        <f t="shared" si="88"/>
        <v>#REF!</v>
      </c>
      <c r="Q127" s="72"/>
      <c r="R127" s="72" t="e">
        <f t="shared" si="89"/>
        <v>#REF!</v>
      </c>
      <c r="S127" s="72"/>
      <c r="T127" s="72" t="e">
        <f t="shared" si="90"/>
        <v>#REF!</v>
      </c>
      <c r="U127" s="72"/>
      <c r="V127" s="72" t="e">
        <f t="shared" si="91"/>
        <v>#REF!</v>
      </c>
      <c r="W127" s="72"/>
      <c r="X127" s="72" t="e">
        <f t="shared" si="92"/>
        <v>#REF!</v>
      </c>
      <c r="Y127" s="50"/>
      <c r="Z127" s="72" t="e">
        <f t="shared" si="93"/>
        <v>#REF!</v>
      </c>
      <c r="AA127" s="72"/>
      <c r="AB127" s="128" t="e">
        <f t="shared" si="94"/>
        <v>#REF!</v>
      </c>
      <c r="AC127" s="7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</row>
    <row r="128" spans="1:188" x14ac:dyDescent="0.2">
      <c r="A128" s="57"/>
      <c r="B128" s="58"/>
      <c r="C128" s="58"/>
      <c r="D128" s="58"/>
      <c r="E128" s="58"/>
      <c r="F128" s="124" t="s">
        <v>54</v>
      </c>
      <c r="G128" s="125" t="s">
        <v>168</v>
      </c>
      <c r="H128" s="126"/>
      <c r="I128" s="60"/>
      <c r="J128" s="60">
        <f t="shared" si="86"/>
        <v>0</v>
      </c>
      <c r="K128" s="72"/>
      <c r="L128" s="72" t="e">
        <f>#REF!+K128</f>
        <v>#REF!</v>
      </c>
      <c r="M128" s="72"/>
      <c r="N128" s="72" t="e">
        <f t="shared" si="87"/>
        <v>#REF!</v>
      </c>
      <c r="O128" s="72"/>
      <c r="P128" s="72" t="e">
        <f t="shared" si="88"/>
        <v>#REF!</v>
      </c>
      <c r="Q128" s="72"/>
      <c r="R128" s="72" t="e">
        <f t="shared" si="89"/>
        <v>#REF!</v>
      </c>
      <c r="S128" s="72"/>
      <c r="T128" s="72" t="e">
        <f t="shared" si="90"/>
        <v>#REF!</v>
      </c>
      <c r="U128" s="72"/>
      <c r="V128" s="72" t="e">
        <f t="shared" si="91"/>
        <v>#REF!</v>
      </c>
      <c r="W128" s="72"/>
      <c r="X128" s="72" t="e">
        <f t="shared" si="92"/>
        <v>#REF!</v>
      </c>
      <c r="Y128" s="50"/>
      <c r="Z128" s="72" t="e">
        <f t="shared" si="93"/>
        <v>#REF!</v>
      </c>
      <c r="AA128" s="72"/>
      <c r="AB128" s="128" t="e">
        <f t="shared" si="94"/>
        <v>#REF!</v>
      </c>
      <c r="AC128" s="7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</row>
    <row r="129" spans="1:188" ht="20.100000000000001" customHeight="1" x14ac:dyDescent="0.2">
      <c r="A129" s="57"/>
      <c r="B129" s="58"/>
      <c r="C129" s="58"/>
      <c r="D129" s="58"/>
      <c r="E129" s="58"/>
      <c r="F129" s="124" t="s">
        <v>24</v>
      </c>
      <c r="G129" s="125" t="s">
        <v>169</v>
      </c>
      <c r="H129" s="126"/>
      <c r="I129" s="60"/>
      <c r="J129" s="60">
        <f t="shared" si="86"/>
        <v>0</v>
      </c>
      <c r="K129" s="72"/>
      <c r="L129" s="72" t="e">
        <f>#REF!+K129</f>
        <v>#REF!</v>
      </c>
      <c r="M129" s="72"/>
      <c r="N129" s="72" t="e">
        <f t="shared" si="87"/>
        <v>#REF!</v>
      </c>
      <c r="O129" s="72"/>
      <c r="P129" s="72" t="e">
        <f t="shared" si="88"/>
        <v>#REF!</v>
      </c>
      <c r="Q129" s="72"/>
      <c r="R129" s="72" t="e">
        <f t="shared" si="89"/>
        <v>#REF!</v>
      </c>
      <c r="S129" s="72"/>
      <c r="T129" s="72" t="e">
        <f t="shared" si="90"/>
        <v>#REF!</v>
      </c>
      <c r="U129" s="72"/>
      <c r="V129" s="72" t="e">
        <f t="shared" si="91"/>
        <v>#REF!</v>
      </c>
      <c r="W129" s="72"/>
      <c r="X129" s="72" t="e">
        <f t="shared" si="92"/>
        <v>#REF!</v>
      </c>
      <c r="Y129" s="50"/>
      <c r="Z129" s="72" t="e">
        <f t="shared" si="93"/>
        <v>#REF!</v>
      </c>
      <c r="AA129" s="72"/>
      <c r="AB129" s="128" t="e">
        <f t="shared" si="94"/>
        <v>#REF!</v>
      </c>
      <c r="AC129" s="7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</row>
    <row r="130" spans="1:188" x14ac:dyDescent="0.2">
      <c r="A130" s="57"/>
      <c r="B130" s="58"/>
      <c r="C130" s="58"/>
      <c r="D130" s="58"/>
      <c r="E130" s="58"/>
      <c r="F130" s="124" t="s">
        <v>147</v>
      </c>
      <c r="G130" s="125" t="s">
        <v>170</v>
      </c>
      <c r="H130" s="126"/>
      <c r="I130" s="60"/>
      <c r="J130" s="60">
        <f t="shared" si="86"/>
        <v>0</v>
      </c>
      <c r="K130" s="72"/>
      <c r="L130" s="72" t="e">
        <f>#REF!+K130</f>
        <v>#REF!</v>
      </c>
      <c r="M130" s="72"/>
      <c r="N130" s="72" t="e">
        <f t="shared" si="87"/>
        <v>#REF!</v>
      </c>
      <c r="O130" s="72"/>
      <c r="P130" s="72" t="e">
        <f t="shared" si="88"/>
        <v>#REF!</v>
      </c>
      <c r="Q130" s="72"/>
      <c r="R130" s="72" t="e">
        <f t="shared" si="89"/>
        <v>#REF!</v>
      </c>
      <c r="S130" s="72"/>
      <c r="T130" s="72" t="e">
        <f t="shared" si="90"/>
        <v>#REF!</v>
      </c>
      <c r="U130" s="72"/>
      <c r="V130" s="72" t="e">
        <f t="shared" si="91"/>
        <v>#REF!</v>
      </c>
      <c r="W130" s="72"/>
      <c r="X130" s="72" t="e">
        <f t="shared" si="92"/>
        <v>#REF!</v>
      </c>
      <c r="Y130" s="50"/>
      <c r="Z130" s="72" t="e">
        <f t="shared" si="93"/>
        <v>#REF!</v>
      </c>
      <c r="AA130" s="72"/>
      <c r="AB130" s="128" t="e">
        <f t="shared" si="94"/>
        <v>#REF!</v>
      </c>
      <c r="AC130" s="7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</row>
    <row r="131" spans="1:188" ht="30" x14ac:dyDescent="0.2">
      <c r="A131" s="57"/>
      <c r="B131" s="58"/>
      <c r="C131" s="58"/>
      <c r="D131" s="58"/>
      <c r="E131" s="58"/>
      <c r="F131" s="124" t="s">
        <v>118</v>
      </c>
      <c r="G131" s="125" t="s">
        <v>171</v>
      </c>
      <c r="H131" s="126"/>
      <c r="I131" s="60"/>
      <c r="J131" s="60">
        <f t="shared" si="86"/>
        <v>0</v>
      </c>
      <c r="K131" s="72"/>
      <c r="L131" s="72" t="e">
        <f>#REF!+K131</f>
        <v>#REF!</v>
      </c>
      <c r="M131" s="72"/>
      <c r="N131" s="72" t="e">
        <f t="shared" si="87"/>
        <v>#REF!</v>
      </c>
      <c r="O131" s="72"/>
      <c r="P131" s="72" t="e">
        <f t="shared" si="88"/>
        <v>#REF!</v>
      </c>
      <c r="Q131" s="72"/>
      <c r="R131" s="72" t="e">
        <f t="shared" si="89"/>
        <v>#REF!</v>
      </c>
      <c r="S131" s="72"/>
      <c r="T131" s="72" t="e">
        <f t="shared" si="90"/>
        <v>#REF!</v>
      </c>
      <c r="U131" s="72"/>
      <c r="V131" s="72" t="e">
        <f t="shared" si="91"/>
        <v>#REF!</v>
      </c>
      <c r="W131" s="72"/>
      <c r="X131" s="72" t="e">
        <f t="shared" si="92"/>
        <v>#REF!</v>
      </c>
      <c r="Y131" s="50"/>
      <c r="Z131" s="72" t="e">
        <f t="shared" si="93"/>
        <v>#REF!</v>
      </c>
      <c r="AA131" s="72"/>
      <c r="AB131" s="128" t="e">
        <f t="shared" si="94"/>
        <v>#REF!</v>
      </c>
      <c r="AC131" s="7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</row>
    <row r="132" spans="1:188" ht="15.75" x14ac:dyDescent="0.2">
      <c r="A132" s="38"/>
      <c r="B132" s="39"/>
      <c r="C132" s="39"/>
      <c r="D132" s="39"/>
      <c r="E132" s="39" t="s">
        <v>172</v>
      </c>
      <c r="F132" s="121"/>
      <c r="G132" s="122" t="s">
        <v>173</v>
      </c>
      <c r="H132" s="123">
        <f t="shared" ref="H132:AB132" si="95">H133+H134+H135</f>
        <v>0</v>
      </c>
      <c r="I132" s="113">
        <f t="shared" si="95"/>
        <v>0</v>
      </c>
      <c r="J132" s="113">
        <f t="shared" si="95"/>
        <v>0</v>
      </c>
      <c r="K132" s="113">
        <f t="shared" si="95"/>
        <v>0</v>
      </c>
      <c r="L132" s="113" t="e">
        <f t="shared" si="95"/>
        <v>#REF!</v>
      </c>
      <c r="M132" s="113">
        <f t="shared" si="95"/>
        <v>0</v>
      </c>
      <c r="N132" s="113" t="e">
        <f t="shared" si="95"/>
        <v>#REF!</v>
      </c>
      <c r="O132" s="113">
        <f t="shared" si="95"/>
        <v>0</v>
      </c>
      <c r="P132" s="113" t="e">
        <f t="shared" si="95"/>
        <v>#REF!</v>
      </c>
      <c r="Q132" s="113">
        <f t="shared" si="95"/>
        <v>0</v>
      </c>
      <c r="R132" s="113" t="e">
        <f t="shared" si="95"/>
        <v>#REF!</v>
      </c>
      <c r="S132" s="113">
        <f>S133+S134+S135</f>
        <v>0</v>
      </c>
      <c r="T132" s="113" t="e">
        <f t="shared" si="95"/>
        <v>#REF!</v>
      </c>
      <c r="U132" s="113">
        <f>U133+U134+U135</f>
        <v>0</v>
      </c>
      <c r="V132" s="113" t="e">
        <f t="shared" si="95"/>
        <v>#REF!</v>
      </c>
      <c r="W132" s="113">
        <f>W133+W134+W135</f>
        <v>0</v>
      </c>
      <c r="X132" s="113" t="e">
        <f t="shared" si="95"/>
        <v>#REF!</v>
      </c>
      <c r="Y132" s="113">
        <f>Y133+Y134+Y135</f>
        <v>0</v>
      </c>
      <c r="Z132" s="113" t="e">
        <f t="shared" si="95"/>
        <v>#REF!</v>
      </c>
      <c r="AA132" s="113">
        <f>AA133+AA134+AA135</f>
        <v>0</v>
      </c>
      <c r="AB132" s="114" t="e">
        <f t="shared" si="95"/>
        <v>#REF!</v>
      </c>
      <c r="AC132" s="113">
        <f>AC133+AC134+AC135</f>
        <v>0</v>
      </c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</row>
    <row r="133" spans="1:188" ht="20.100000000000001" customHeight="1" x14ac:dyDescent="0.2">
      <c r="A133" s="57"/>
      <c r="B133" s="58"/>
      <c r="C133" s="58"/>
      <c r="D133" s="58"/>
      <c r="E133" s="58"/>
      <c r="F133" s="124"/>
      <c r="G133" s="125" t="s">
        <v>174</v>
      </c>
      <c r="H133" s="126"/>
      <c r="I133" s="60"/>
      <c r="J133" s="60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50"/>
      <c r="Z133" s="72"/>
      <c r="AA133" s="72"/>
      <c r="AB133" s="128"/>
      <c r="AC133" s="7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</row>
    <row r="134" spans="1:188" ht="20.100000000000001" customHeight="1" x14ac:dyDescent="0.2">
      <c r="A134" s="57"/>
      <c r="B134" s="58"/>
      <c r="C134" s="58"/>
      <c r="D134" s="58"/>
      <c r="E134" s="58"/>
      <c r="F134" s="124"/>
      <c r="G134" s="125" t="s">
        <v>175</v>
      </c>
      <c r="H134" s="126"/>
      <c r="I134" s="60"/>
      <c r="J134" s="60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50"/>
      <c r="Z134" s="72"/>
      <c r="AA134" s="72"/>
      <c r="AB134" s="128"/>
      <c r="AC134" s="7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</row>
    <row r="135" spans="1:188" ht="20.100000000000001" customHeight="1" x14ac:dyDescent="0.2">
      <c r="A135" s="57"/>
      <c r="B135" s="58"/>
      <c r="C135" s="58"/>
      <c r="D135" s="58"/>
      <c r="E135" s="58"/>
      <c r="F135" s="124" t="s">
        <v>118</v>
      </c>
      <c r="G135" s="125" t="s">
        <v>176</v>
      </c>
      <c r="H135" s="126"/>
      <c r="I135" s="60"/>
      <c r="J135" s="60">
        <f>H135+I135</f>
        <v>0</v>
      </c>
      <c r="K135" s="72"/>
      <c r="L135" s="72" t="e">
        <f>#REF!+K135</f>
        <v>#REF!</v>
      </c>
      <c r="M135" s="72"/>
      <c r="N135" s="72" t="e">
        <f>L135+M135</f>
        <v>#REF!</v>
      </c>
      <c r="O135" s="72"/>
      <c r="P135" s="72" t="e">
        <f>O135+N135</f>
        <v>#REF!</v>
      </c>
      <c r="Q135" s="72"/>
      <c r="R135" s="72" t="e">
        <f>P135+Q135</f>
        <v>#REF!</v>
      </c>
      <c r="S135" s="72"/>
      <c r="T135" s="72" t="e">
        <f>R135+S135</f>
        <v>#REF!</v>
      </c>
      <c r="U135" s="72"/>
      <c r="V135" s="72" t="e">
        <f>T135+U135</f>
        <v>#REF!</v>
      </c>
      <c r="W135" s="72"/>
      <c r="X135" s="72" t="e">
        <f>V135+W135</f>
        <v>#REF!</v>
      </c>
      <c r="Y135" s="50"/>
      <c r="Z135" s="72" t="e">
        <f>X135+Y135</f>
        <v>#REF!</v>
      </c>
      <c r="AA135" s="72"/>
      <c r="AB135" s="128" t="e">
        <f>Z135+AA135</f>
        <v>#REF!</v>
      </c>
      <c r="AC135" s="7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</row>
    <row r="136" spans="1:188" ht="20.100000000000001" customHeight="1" x14ac:dyDescent="0.2">
      <c r="A136" s="57"/>
      <c r="B136" s="58"/>
      <c r="C136" s="58"/>
      <c r="D136" s="58"/>
      <c r="E136" s="58">
        <v>13</v>
      </c>
      <c r="F136" s="124"/>
      <c r="G136" s="125" t="s">
        <v>177</v>
      </c>
      <c r="H136" s="126"/>
      <c r="I136" s="60"/>
      <c r="J136" s="60">
        <f>H136+I136</f>
        <v>0</v>
      </c>
      <c r="K136" s="72"/>
      <c r="L136" s="72" t="e">
        <f>#REF!+K136</f>
        <v>#REF!</v>
      </c>
      <c r="M136" s="72"/>
      <c r="N136" s="72" t="e">
        <f>L136+M136</f>
        <v>#REF!</v>
      </c>
      <c r="O136" s="72"/>
      <c r="P136" s="72" t="e">
        <f>O136+N136</f>
        <v>#REF!</v>
      </c>
      <c r="Q136" s="72"/>
      <c r="R136" s="72" t="e">
        <f>P136+Q136</f>
        <v>#REF!</v>
      </c>
      <c r="S136" s="72"/>
      <c r="T136" s="72" t="e">
        <f>R136+S136</f>
        <v>#REF!</v>
      </c>
      <c r="U136" s="72"/>
      <c r="V136" s="72" t="e">
        <f>T136+U136</f>
        <v>#REF!</v>
      </c>
      <c r="W136" s="72"/>
      <c r="X136" s="72" t="e">
        <f>V136+W136</f>
        <v>#REF!</v>
      </c>
      <c r="Y136" s="50"/>
      <c r="Z136" s="72" t="e">
        <f>X136+Y136</f>
        <v>#REF!</v>
      </c>
      <c r="AA136" s="72"/>
      <c r="AB136" s="128" t="e">
        <f>Z136+AA136</f>
        <v>#REF!</v>
      </c>
      <c r="AC136" s="7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</row>
    <row r="137" spans="1:188" ht="20.100000000000001" customHeight="1" x14ac:dyDescent="0.2">
      <c r="A137" s="38"/>
      <c r="B137" s="39"/>
      <c r="C137" s="39"/>
      <c r="D137" s="39"/>
      <c r="E137" s="39" t="s">
        <v>118</v>
      </c>
      <c r="F137" s="121"/>
      <c r="G137" s="122" t="s">
        <v>178</v>
      </c>
      <c r="H137" s="123">
        <f t="shared" ref="H137:AB137" si="96">H138+H139+H140+H141</f>
        <v>0</v>
      </c>
      <c r="I137" s="113">
        <f t="shared" si="96"/>
        <v>0</v>
      </c>
      <c r="J137" s="113">
        <f t="shared" si="96"/>
        <v>0</v>
      </c>
      <c r="K137" s="113">
        <f t="shared" si="96"/>
        <v>0</v>
      </c>
      <c r="L137" s="113" t="e">
        <f t="shared" si="96"/>
        <v>#REF!</v>
      </c>
      <c r="M137" s="113">
        <f t="shared" si="96"/>
        <v>0</v>
      </c>
      <c r="N137" s="113" t="e">
        <f t="shared" si="96"/>
        <v>#REF!</v>
      </c>
      <c r="O137" s="113">
        <f t="shared" si="96"/>
        <v>0</v>
      </c>
      <c r="P137" s="113" t="e">
        <f t="shared" si="96"/>
        <v>#REF!</v>
      </c>
      <c r="Q137" s="113">
        <f t="shared" si="96"/>
        <v>0</v>
      </c>
      <c r="R137" s="113" t="e">
        <f t="shared" si="96"/>
        <v>#REF!</v>
      </c>
      <c r="S137" s="113">
        <f>S138+S139+S140+S141</f>
        <v>0</v>
      </c>
      <c r="T137" s="113" t="e">
        <f t="shared" si="96"/>
        <v>#REF!</v>
      </c>
      <c r="U137" s="113">
        <f>U138+U139+U140+U141</f>
        <v>0</v>
      </c>
      <c r="V137" s="113" t="e">
        <f t="shared" si="96"/>
        <v>#REF!</v>
      </c>
      <c r="W137" s="113">
        <f>W138+W139+W140+W141</f>
        <v>0</v>
      </c>
      <c r="X137" s="113" t="e">
        <f t="shared" si="96"/>
        <v>#REF!</v>
      </c>
      <c r="Y137" s="113">
        <f>Y138+Y139+Y140+Y141</f>
        <v>0</v>
      </c>
      <c r="Z137" s="113" t="e">
        <f t="shared" si="96"/>
        <v>#REF!</v>
      </c>
      <c r="AA137" s="113">
        <f>AA138+AA139+AA140+AA141</f>
        <v>0</v>
      </c>
      <c r="AB137" s="114" t="e">
        <f t="shared" si="96"/>
        <v>#REF!</v>
      </c>
      <c r="AC137" s="113">
        <f>AC138+AC139+AC140+AC141</f>
        <v>6000</v>
      </c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</row>
    <row r="138" spans="1:188" ht="20.100000000000001" customHeight="1" x14ac:dyDescent="0.2">
      <c r="A138" s="57"/>
      <c r="B138" s="58"/>
      <c r="C138" s="58"/>
      <c r="D138" s="58"/>
      <c r="E138" s="58"/>
      <c r="F138" s="124"/>
      <c r="G138" s="125" t="s">
        <v>179</v>
      </c>
      <c r="H138" s="126"/>
      <c r="I138" s="60"/>
      <c r="J138" s="60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50"/>
      <c r="Z138" s="72"/>
      <c r="AA138" s="72"/>
      <c r="AB138" s="128"/>
      <c r="AC138" s="7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</row>
    <row r="139" spans="1:188" ht="20.100000000000001" customHeight="1" x14ac:dyDescent="0.2">
      <c r="A139" s="57"/>
      <c r="B139" s="58"/>
      <c r="C139" s="58"/>
      <c r="D139" s="58"/>
      <c r="E139" s="58"/>
      <c r="F139" s="124"/>
      <c r="G139" s="125" t="s">
        <v>180</v>
      </c>
      <c r="H139" s="126"/>
      <c r="I139" s="60"/>
      <c r="J139" s="60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50"/>
      <c r="Z139" s="72"/>
      <c r="AA139" s="72"/>
      <c r="AB139" s="128"/>
      <c r="AC139" s="7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</row>
    <row r="140" spans="1:188" ht="30.75" customHeight="1" x14ac:dyDescent="0.2">
      <c r="A140" s="57"/>
      <c r="B140" s="58"/>
      <c r="C140" s="58"/>
      <c r="D140" s="58"/>
      <c r="E140" s="58"/>
      <c r="F140" s="124" t="s">
        <v>39</v>
      </c>
      <c r="G140" s="125" t="s">
        <v>181</v>
      </c>
      <c r="H140" s="126"/>
      <c r="I140" s="60"/>
      <c r="J140" s="60">
        <f>H140+I140</f>
        <v>0</v>
      </c>
      <c r="K140" s="72"/>
      <c r="L140" s="72" t="e">
        <f>#REF!+K140</f>
        <v>#REF!</v>
      </c>
      <c r="M140" s="72"/>
      <c r="N140" s="72" t="e">
        <f>L140+M140</f>
        <v>#REF!</v>
      </c>
      <c r="O140" s="72"/>
      <c r="P140" s="72" t="e">
        <f>O140+N140</f>
        <v>#REF!</v>
      </c>
      <c r="Q140" s="72"/>
      <c r="R140" s="72" t="e">
        <f>P140+Q140</f>
        <v>#REF!</v>
      </c>
      <c r="S140" s="72"/>
      <c r="T140" s="72" t="e">
        <f>R140+S140</f>
        <v>#REF!</v>
      </c>
      <c r="U140" s="72"/>
      <c r="V140" s="72" t="e">
        <f>T140+U140</f>
        <v>#REF!</v>
      </c>
      <c r="W140" s="72"/>
      <c r="X140" s="72" t="e">
        <f>V140+W140</f>
        <v>#REF!</v>
      </c>
      <c r="Y140" s="50"/>
      <c r="Z140" s="72" t="e">
        <f>X140+Y140</f>
        <v>#REF!</v>
      </c>
      <c r="AA140" s="72"/>
      <c r="AB140" s="128" t="e">
        <f>Z140+AA140</f>
        <v>#REF!</v>
      </c>
      <c r="AC140" s="72">
        <v>6000</v>
      </c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</row>
    <row r="141" spans="1:188" ht="20.100000000000001" customHeight="1" x14ac:dyDescent="0.2">
      <c r="A141" s="57"/>
      <c r="B141" s="58"/>
      <c r="C141" s="58"/>
      <c r="D141" s="58"/>
      <c r="E141" s="58"/>
      <c r="F141" s="124" t="s">
        <v>118</v>
      </c>
      <c r="G141" s="125" t="s">
        <v>182</v>
      </c>
      <c r="H141" s="126"/>
      <c r="I141" s="60"/>
      <c r="J141" s="60">
        <f>H141+I141</f>
        <v>0</v>
      </c>
      <c r="K141" s="72"/>
      <c r="L141" s="72" t="e">
        <f>#REF!+K141</f>
        <v>#REF!</v>
      </c>
      <c r="M141" s="72"/>
      <c r="N141" s="72" t="e">
        <f>L141+M141</f>
        <v>#REF!</v>
      </c>
      <c r="O141" s="72"/>
      <c r="P141" s="72" t="e">
        <f>O141+N141</f>
        <v>#REF!</v>
      </c>
      <c r="Q141" s="72"/>
      <c r="R141" s="72" t="e">
        <f>P141+Q141</f>
        <v>#REF!</v>
      </c>
      <c r="S141" s="72"/>
      <c r="T141" s="72" t="e">
        <f>R141+S141</f>
        <v>#REF!</v>
      </c>
      <c r="U141" s="72"/>
      <c r="V141" s="72" t="e">
        <f>T141+U141</f>
        <v>#REF!</v>
      </c>
      <c r="W141" s="72"/>
      <c r="X141" s="72" t="e">
        <f>V141+W141</f>
        <v>#REF!</v>
      </c>
      <c r="Y141" s="50"/>
      <c r="Z141" s="72" t="e">
        <f>X141+Y141</f>
        <v>#REF!</v>
      </c>
      <c r="AA141" s="72"/>
      <c r="AB141" s="128" t="e">
        <f>Z141+AA141</f>
        <v>#REF!</v>
      </c>
      <c r="AC141" s="7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</row>
    <row r="142" spans="1:188" ht="20.100000000000001" customHeight="1" x14ac:dyDescent="0.2">
      <c r="A142" s="38"/>
      <c r="B142" s="39"/>
      <c r="C142" s="39"/>
      <c r="D142" s="39">
        <v>59</v>
      </c>
      <c r="E142" s="39"/>
      <c r="F142" s="121"/>
      <c r="G142" s="122" t="s">
        <v>183</v>
      </c>
      <c r="H142" s="123">
        <f>+H143</f>
        <v>1028402</v>
      </c>
      <c r="I142" s="123">
        <f t="shared" ref="I142:AC142" si="97">+I143</f>
        <v>0</v>
      </c>
      <c r="J142" s="123">
        <f t="shared" si="97"/>
        <v>1028402</v>
      </c>
      <c r="K142" s="123">
        <f t="shared" si="97"/>
        <v>0</v>
      </c>
      <c r="L142" s="123" t="e">
        <f t="shared" si="97"/>
        <v>#REF!</v>
      </c>
      <c r="M142" s="123">
        <f t="shared" si="97"/>
        <v>0</v>
      </c>
      <c r="N142" s="123" t="e">
        <f t="shared" si="97"/>
        <v>#REF!</v>
      </c>
      <c r="O142" s="123">
        <f t="shared" si="97"/>
        <v>0</v>
      </c>
      <c r="P142" s="123" t="e">
        <f t="shared" si="97"/>
        <v>#REF!</v>
      </c>
      <c r="Q142" s="123">
        <f t="shared" si="97"/>
        <v>0</v>
      </c>
      <c r="R142" s="123" t="e">
        <f t="shared" si="97"/>
        <v>#REF!</v>
      </c>
      <c r="S142" s="123">
        <f t="shared" si="97"/>
        <v>0</v>
      </c>
      <c r="T142" s="123" t="e">
        <f t="shared" si="97"/>
        <v>#REF!</v>
      </c>
      <c r="U142" s="123">
        <f t="shared" si="97"/>
        <v>0</v>
      </c>
      <c r="V142" s="123" t="e">
        <f t="shared" si="97"/>
        <v>#REF!</v>
      </c>
      <c r="W142" s="123">
        <f t="shared" si="97"/>
        <v>0</v>
      </c>
      <c r="X142" s="123" t="e">
        <f t="shared" si="97"/>
        <v>#REF!</v>
      </c>
      <c r="Y142" s="123">
        <f t="shared" si="97"/>
        <v>0</v>
      </c>
      <c r="Z142" s="123" t="e">
        <f t="shared" si="97"/>
        <v>#REF!</v>
      </c>
      <c r="AA142" s="123">
        <f t="shared" si="97"/>
        <v>0</v>
      </c>
      <c r="AB142" s="123" t="e">
        <f t="shared" si="97"/>
        <v>#REF!</v>
      </c>
      <c r="AC142" s="123">
        <f t="shared" si="97"/>
        <v>1800000</v>
      </c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</row>
    <row r="143" spans="1:188" x14ac:dyDescent="0.2">
      <c r="A143" s="57"/>
      <c r="B143" s="58"/>
      <c r="C143" s="58"/>
      <c r="D143" s="58"/>
      <c r="E143" s="58">
        <v>25</v>
      </c>
      <c r="F143" s="124"/>
      <c r="G143" s="125" t="s">
        <v>184</v>
      </c>
      <c r="H143" s="126">
        <v>1028402</v>
      </c>
      <c r="I143" s="60">
        <v>0</v>
      </c>
      <c r="J143" s="60">
        <f>H143+I143</f>
        <v>1028402</v>
      </c>
      <c r="K143" s="72"/>
      <c r="L143" s="72" t="e">
        <f>#REF!+K143</f>
        <v>#REF!</v>
      </c>
      <c r="M143" s="72"/>
      <c r="N143" s="72" t="e">
        <f>L143+M143</f>
        <v>#REF!</v>
      </c>
      <c r="O143" s="72"/>
      <c r="P143" s="72" t="e">
        <f>O143+N143</f>
        <v>#REF!</v>
      </c>
      <c r="Q143" s="72"/>
      <c r="R143" s="72" t="e">
        <f>P143+Q143</f>
        <v>#REF!</v>
      </c>
      <c r="S143" s="72"/>
      <c r="T143" s="72" t="e">
        <f>R143+S143</f>
        <v>#REF!</v>
      </c>
      <c r="U143" s="72"/>
      <c r="V143" s="72" t="e">
        <f>T143+U143</f>
        <v>#REF!</v>
      </c>
      <c r="W143" s="72"/>
      <c r="X143" s="72" t="e">
        <f>V143+W143</f>
        <v>#REF!</v>
      </c>
      <c r="Y143" s="50"/>
      <c r="Z143" s="72" t="e">
        <f>X143+Y143</f>
        <v>#REF!</v>
      </c>
      <c r="AA143" s="72"/>
      <c r="AB143" s="128" t="e">
        <f>Z143+AA143</f>
        <v>#REF!</v>
      </c>
      <c r="AC143" s="72">
        <v>1800000</v>
      </c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</row>
    <row r="144" spans="1:188" ht="20.100000000000001" customHeight="1" x14ac:dyDescent="0.2">
      <c r="A144" s="57"/>
      <c r="B144" s="58"/>
      <c r="C144" s="58"/>
      <c r="D144" s="58"/>
      <c r="E144" s="58"/>
      <c r="F144" s="124"/>
      <c r="G144" s="125" t="s">
        <v>185</v>
      </c>
      <c r="H144" s="126"/>
      <c r="I144" s="60"/>
      <c r="J144" s="60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50"/>
      <c r="Z144" s="72"/>
      <c r="AA144" s="72"/>
      <c r="AB144" s="128"/>
      <c r="AC144" s="7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</row>
    <row r="145" spans="1:188" ht="20.100000000000001" customHeight="1" x14ac:dyDescent="0.2">
      <c r="A145" s="57"/>
      <c r="B145" s="58"/>
      <c r="C145" s="58"/>
      <c r="D145" s="39">
        <v>85</v>
      </c>
      <c r="E145" s="58"/>
      <c r="F145" s="124"/>
      <c r="G145" s="125" t="s">
        <v>186</v>
      </c>
      <c r="H145" s="126"/>
      <c r="I145" s="126"/>
      <c r="J145" s="126">
        <v>0</v>
      </c>
      <c r="K145" s="126"/>
      <c r="L145" s="126">
        <v>0</v>
      </c>
      <c r="M145" s="126"/>
      <c r="N145" s="126">
        <v>0</v>
      </c>
      <c r="O145" s="126"/>
      <c r="P145" s="126">
        <v>0</v>
      </c>
      <c r="Q145" s="126"/>
      <c r="R145" s="126">
        <v>0</v>
      </c>
      <c r="S145" s="126"/>
      <c r="T145" s="126">
        <v>0</v>
      </c>
      <c r="U145" s="126"/>
      <c r="V145" s="126">
        <v>0</v>
      </c>
      <c r="W145" s="126"/>
      <c r="X145" s="126">
        <v>0</v>
      </c>
      <c r="Y145" s="126"/>
      <c r="Z145" s="126">
        <v>0</v>
      </c>
      <c r="AA145" s="126"/>
      <c r="AB145" s="126">
        <v>0</v>
      </c>
      <c r="AC145" s="126">
        <v>0</v>
      </c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</row>
    <row r="146" spans="1:188" ht="15.75" x14ac:dyDescent="0.2">
      <c r="A146" s="38" t="s">
        <v>135</v>
      </c>
      <c r="B146" s="39" t="s">
        <v>37</v>
      </c>
      <c r="C146" s="39"/>
      <c r="D146" s="39"/>
      <c r="E146" s="39"/>
      <c r="F146" s="121"/>
      <c r="G146" s="112" t="s">
        <v>187</v>
      </c>
      <c r="H146" s="123">
        <f t="shared" ref="H146:AB146" si="98">H142</f>
        <v>1028402</v>
      </c>
      <c r="I146" s="113">
        <f t="shared" si="98"/>
        <v>0</v>
      </c>
      <c r="J146" s="113">
        <f t="shared" si="98"/>
        <v>1028402</v>
      </c>
      <c r="K146" s="113">
        <f t="shared" si="98"/>
        <v>0</v>
      </c>
      <c r="L146" s="113" t="e">
        <f t="shared" si="98"/>
        <v>#REF!</v>
      </c>
      <c r="M146" s="113">
        <f t="shared" si="98"/>
        <v>0</v>
      </c>
      <c r="N146" s="113" t="e">
        <f t="shared" si="98"/>
        <v>#REF!</v>
      </c>
      <c r="O146" s="113">
        <f t="shared" si="98"/>
        <v>0</v>
      </c>
      <c r="P146" s="113" t="e">
        <f t="shared" si="98"/>
        <v>#REF!</v>
      </c>
      <c r="Q146" s="113">
        <f t="shared" si="98"/>
        <v>0</v>
      </c>
      <c r="R146" s="113" t="e">
        <f t="shared" si="98"/>
        <v>#REF!</v>
      </c>
      <c r="S146" s="113">
        <f>S142</f>
        <v>0</v>
      </c>
      <c r="T146" s="113" t="e">
        <f t="shared" si="98"/>
        <v>#REF!</v>
      </c>
      <c r="U146" s="113">
        <f>U142</f>
        <v>0</v>
      </c>
      <c r="V146" s="113" t="e">
        <f t="shared" si="98"/>
        <v>#REF!</v>
      </c>
      <c r="W146" s="113">
        <f>W142</f>
        <v>0</v>
      </c>
      <c r="X146" s="113" t="e">
        <f t="shared" si="98"/>
        <v>#REF!</v>
      </c>
      <c r="Y146" s="113">
        <f>Y142</f>
        <v>0</v>
      </c>
      <c r="Z146" s="113" t="e">
        <f t="shared" si="98"/>
        <v>#REF!</v>
      </c>
      <c r="AA146" s="113">
        <f>AA142</f>
        <v>0</v>
      </c>
      <c r="AB146" s="114" t="e">
        <f t="shared" si="98"/>
        <v>#REF!</v>
      </c>
      <c r="AC146" s="113">
        <f>AC142</f>
        <v>1800000</v>
      </c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</row>
    <row r="147" spans="1:188" ht="31.5" x14ac:dyDescent="0.2">
      <c r="A147" s="38"/>
      <c r="B147" s="39" t="s">
        <v>35</v>
      </c>
      <c r="C147" s="39"/>
      <c r="D147" s="39"/>
      <c r="E147" s="39"/>
      <c r="F147" s="121"/>
      <c r="G147" s="112" t="s">
        <v>188</v>
      </c>
      <c r="H147" s="123">
        <f t="shared" ref="H147:AB147" si="99">H98+H124</f>
        <v>18499</v>
      </c>
      <c r="I147" s="113">
        <f t="shared" si="99"/>
        <v>4519</v>
      </c>
      <c r="J147" s="113">
        <f t="shared" si="99"/>
        <v>23018</v>
      </c>
      <c r="K147" s="113">
        <f t="shared" si="99"/>
        <v>0</v>
      </c>
      <c r="L147" s="113" t="e">
        <f t="shared" si="99"/>
        <v>#REF!</v>
      </c>
      <c r="M147" s="113">
        <f t="shared" si="99"/>
        <v>0</v>
      </c>
      <c r="N147" s="113" t="e">
        <f t="shared" si="99"/>
        <v>#REF!</v>
      </c>
      <c r="O147" s="113">
        <f t="shared" si="99"/>
        <v>0</v>
      </c>
      <c r="P147" s="113" t="e">
        <f t="shared" si="99"/>
        <v>#REF!</v>
      </c>
      <c r="Q147" s="113">
        <f t="shared" si="99"/>
        <v>0</v>
      </c>
      <c r="R147" s="113" t="e">
        <f t="shared" si="99"/>
        <v>#REF!</v>
      </c>
      <c r="S147" s="113">
        <f>S98+S124</f>
        <v>0</v>
      </c>
      <c r="T147" s="113" t="e">
        <f t="shared" si="99"/>
        <v>#REF!</v>
      </c>
      <c r="U147" s="113">
        <f>U98+U124</f>
        <v>0</v>
      </c>
      <c r="V147" s="113" t="e">
        <f t="shared" si="99"/>
        <v>#REF!</v>
      </c>
      <c r="W147" s="113">
        <f>W98+W124</f>
        <v>0</v>
      </c>
      <c r="X147" s="113" t="e">
        <f t="shared" si="99"/>
        <v>#REF!</v>
      </c>
      <c r="Y147" s="113">
        <f>Y98+Y124</f>
        <v>0</v>
      </c>
      <c r="Z147" s="113" t="e">
        <f t="shared" si="99"/>
        <v>#REF!</v>
      </c>
      <c r="AA147" s="113">
        <f>AA98+AA124</f>
        <v>0</v>
      </c>
      <c r="AB147" s="114" t="e">
        <f t="shared" si="99"/>
        <v>#REF!</v>
      </c>
      <c r="AC147" s="113">
        <f>AC98+AC124</f>
        <v>8880</v>
      </c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</row>
    <row r="148" spans="1:188" ht="18" customHeight="1" x14ac:dyDescent="0.2">
      <c r="A148" s="38"/>
      <c r="B148" s="39"/>
      <c r="C148" s="39" t="s">
        <v>37</v>
      </c>
      <c r="D148" s="39"/>
      <c r="E148" s="39"/>
      <c r="F148" s="121"/>
      <c r="G148" s="112" t="s">
        <v>189</v>
      </c>
      <c r="H148" s="123">
        <f t="shared" ref="H148:AB148" si="100">H140</f>
        <v>0</v>
      </c>
      <c r="I148" s="113">
        <f t="shared" si="100"/>
        <v>0</v>
      </c>
      <c r="J148" s="113">
        <f t="shared" si="100"/>
        <v>0</v>
      </c>
      <c r="K148" s="113">
        <f t="shared" si="100"/>
        <v>0</v>
      </c>
      <c r="L148" s="113" t="e">
        <f t="shared" si="100"/>
        <v>#REF!</v>
      </c>
      <c r="M148" s="113">
        <f t="shared" si="100"/>
        <v>0</v>
      </c>
      <c r="N148" s="113" t="e">
        <f t="shared" si="100"/>
        <v>#REF!</v>
      </c>
      <c r="O148" s="113">
        <f t="shared" si="100"/>
        <v>0</v>
      </c>
      <c r="P148" s="113" t="e">
        <f t="shared" si="100"/>
        <v>#REF!</v>
      </c>
      <c r="Q148" s="113">
        <f t="shared" si="100"/>
        <v>0</v>
      </c>
      <c r="R148" s="113" t="e">
        <f t="shared" si="100"/>
        <v>#REF!</v>
      </c>
      <c r="S148" s="113">
        <f>S140</f>
        <v>0</v>
      </c>
      <c r="T148" s="113" t="e">
        <f t="shared" si="100"/>
        <v>#REF!</v>
      </c>
      <c r="U148" s="113">
        <f>U140</f>
        <v>0</v>
      </c>
      <c r="V148" s="113" t="e">
        <f t="shared" si="100"/>
        <v>#REF!</v>
      </c>
      <c r="W148" s="113">
        <f>W140</f>
        <v>0</v>
      </c>
      <c r="X148" s="113" t="e">
        <f t="shared" si="100"/>
        <v>#REF!</v>
      </c>
      <c r="Y148" s="113">
        <f>Y140</f>
        <v>0</v>
      </c>
      <c r="Z148" s="113" t="e">
        <f t="shared" si="100"/>
        <v>#REF!</v>
      </c>
      <c r="AA148" s="113">
        <f>AA140</f>
        <v>0</v>
      </c>
      <c r="AB148" s="114" t="e">
        <f t="shared" si="100"/>
        <v>#REF!</v>
      </c>
      <c r="AC148" s="113">
        <f>AC140</f>
        <v>6000</v>
      </c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</row>
    <row r="149" spans="1:188" ht="15.75" x14ac:dyDescent="0.2">
      <c r="A149" s="38"/>
      <c r="B149" s="39"/>
      <c r="C149" s="39" t="s">
        <v>35</v>
      </c>
      <c r="D149" s="39"/>
      <c r="E149" s="39"/>
      <c r="F149" s="121"/>
      <c r="G149" s="112" t="s">
        <v>190</v>
      </c>
      <c r="H149" s="123">
        <f t="shared" ref="H149:AB149" si="101">H147-H148</f>
        <v>18499</v>
      </c>
      <c r="I149" s="113">
        <f t="shared" si="101"/>
        <v>4519</v>
      </c>
      <c r="J149" s="113">
        <f t="shared" si="101"/>
        <v>23018</v>
      </c>
      <c r="K149" s="113">
        <f t="shared" si="101"/>
        <v>0</v>
      </c>
      <c r="L149" s="113" t="e">
        <f t="shared" si="101"/>
        <v>#REF!</v>
      </c>
      <c r="M149" s="113">
        <f t="shared" si="101"/>
        <v>0</v>
      </c>
      <c r="N149" s="113" t="e">
        <f t="shared" si="101"/>
        <v>#REF!</v>
      </c>
      <c r="O149" s="113">
        <f t="shared" si="101"/>
        <v>0</v>
      </c>
      <c r="P149" s="113" t="e">
        <f t="shared" si="101"/>
        <v>#REF!</v>
      </c>
      <c r="Q149" s="113">
        <f t="shared" si="101"/>
        <v>0</v>
      </c>
      <c r="R149" s="113" t="e">
        <f t="shared" si="101"/>
        <v>#REF!</v>
      </c>
      <c r="S149" s="113">
        <f>S147-S148</f>
        <v>0</v>
      </c>
      <c r="T149" s="113" t="e">
        <f t="shared" si="101"/>
        <v>#REF!</v>
      </c>
      <c r="U149" s="113">
        <f>U147-U148</f>
        <v>0</v>
      </c>
      <c r="V149" s="113" t="e">
        <f t="shared" si="101"/>
        <v>#REF!</v>
      </c>
      <c r="W149" s="113">
        <f>W147-W148</f>
        <v>0</v>
      </c>
      <c r="X149" s="113" t="e">
        <f t="shared" si="101"/>
        <v>#REF!</v>
      </c>
      <c r="Y149" s="113">
        <f>Y147-Y148</f>
        <v>0</v>
      </c>
      <c r="Z149" s="113" t="e">
        <f t="shared" si="101"/>
        <v>#REF!</v>
      </c>
      <c r="AA149" s="113">
        <f>AA147-AA148</f>
        <v>0</v>
      </c>
      <c r="AB149" s="114" t="e">
        <f t="shared" si="101"/>
        <v>#REF!</v>
      </c>
      <c r="AC149" s="113">
        <f>AC147-AC148</f>
        <v>2880</v>
      </c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</row>
    <row r="150" spans="1:188" ht="15.75" x14ac:dyDescent="0.2">
      <c r="A150" s="38" t="s">
        <v>191</v>
      </c>
      <c r="B150" s="39" t="s">
        <v>24</v>
      </c>
      <c r="C150" s="39"/>
      <c r="D150" s="39"/>
      <c r="E150" s="39"/>
      <c r="F150" s="121"/>
      <c r="G150" s="112" t="s">
        <v>192</v>
      </c>
      <c r="H150" s="123">
        <f>+H151+H160+H162+H164</f>
        <v>11715720</v>
      </c>
      <c r="I150" s="123">
        <f t="shared" ref="I150:AB150" si="102">+I151+I160+I162+I164</f>
        <v>1773997</v>
      </c>
      <c r="J150" s="123">
        <f t="shared" si="102"/>
        <v>13489717</v>
      </c>
      <c r="K150" s="123">
        <f t="shared" si="102"/>
        <v>0</v>
      </c>
      <c r="L150" s="123" t="e">
        <f t="shared" si="102"/>
        <v>#REF!</v>
      </c>
      <c r="M150" s="123">
        <f t="shared" si="102"/>
        <v>0</v>
      </c>
      <c r="N150" s="123" t="e">
        <f t="shared" si="102"/>
        <v>#REF!</v>
      </c>
      <c r="O150" s="123">
        <f t="shared" si="102"/>
        <v>0</v>
      </c>
      <c r="P150" s="123" t="e">
        <f t="shared" si="102"/>
        <v>#REF!</v>
      </c>
      <c r="Q150" s="123">
        <f t="shared" si="102"/>
        <v>0</v>
      </c>
      <c r="R150" s="123" t="e">
        <f t="shared" si="102"/>
        <v>#REF!</v>
      </c>
      <c r="S150" s="123">
        <f t="shared" si="102"/>
        <v>0</v>
      </c>
      <c r="T150" s="123" t="e">
        <f t="shared" si="102"/>
        <v>#REF!</v>
      </c>
      <c r="U150" s="123">
        <f t="shared" si="102"/>
        <v>0</v>
      </c>
      <c r="V150" s="123" t="e">
        <f t="shared" si="102"/>
        <v>#REF!</v>
      </c>
      <c r="W150" s="123">
        <f t="shared" si="102"/>
        <v>0</v>
      </c>
      <c r="X150" s="123" t="e">
        <f t="shared" si="102"/>
        <v>#REF!</v>
      </c>
      <c r="Y150" s="123">
        <f t="shared" si="102"/>
        <v>0</v>
      </c>
      <c r="Z150" s="123" t="e">
        <f t="shared" si="102"/>
        <v>#REF!</v>
      </c>
      <c r="AA150" s="123">
        <f t="shared" si="102"/>
        <v>0</v>
      </c>
      <c r="AB150" s="129" t="e">
        <f t="shared" si="102"/>
        <v>#REF!</v>
      </c>
      <c r="AC150" s="123" t="e">
        <f>+AC151+AC160+AC162+AC164</f>
        <v>#REF!</v>
      </c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</row>
    <row r="151" spans="1:188" ht="15.75" x14ac:dyDescent="0.2">
      <c r="A151" s="38"/>
      <c r="B151" s="39"/>
      <c r="C151" s="39"/>
      <c r="D151" s="39" t="s">
        <v>37</v>
      </c>
      <c r="E151" s="39"/>
      <c r="F151" s="121"/>
      <c r="G151" s="112" t="s">
        <v>193</v>
      </c>
      <c r="H151" s="123">
        <f>+H152+H153+H154+H155+H156+H158+H159</f>
        <v>11815224</v>
      </c>
      <c r="I151" s="123">
        <f t="shared" ref="I151:AC151" si="103">+I152+I153+I154+I155+I156+I158+I159</f>
        <v>1775629</v>
      </c>
      <c r="J151" s="123">
        <f t="shared" si="103"/>
        <v>13590853</v>
      </c>
      <c r="K151" s="123">
        <f t="shared" si="103"/>
        <v>0</v>
      </c>
      <c r="L151" s="123" t="e">
        <f t="shared" si="103"/>
        <v>#REF!</v>
      </c>
      <c r="M151" s="123">
        <f t="shared" si="103"/>
        <v>0</v>
      </c>
      <c r="N151" s="123" t="e">
        <f t="shared" si="103"/>
        <v>#REF!</v>
      </c>
      <c r="O151" s="123">
        <f t="shared" si="103"/>
        <v>0</v>
      </c>
      <c r="P151" s="123" t="e">
        <f t="shared" si="103"/>
        <v>#REF!</v>
      </c>
      <c r="Q151" s="123">
        <f t="shared" si="103"/>
        <v>0</v>
      </c>
      <c r="R151" s="123" t="e">
        <f t="shared" si="103"/>
        <v>#REF!</v>
      </c>
      <c r="S151" s="123">
        <f t="shared" si="103"/>
        <v>0</v>
      </c>
      <c r="T151" s="123" t="e">
        <f t="shared" si="103"/>
        <v>#REF!</v>
      </c>
      <c r="U151" s="123">
        <f t="shared" si="103"/>
        <v>0</v>
      </c>
      <c r="V151" s="123" t="e">
        <f t="shared" si="103"/>
        <v>#REF!</v>
      </c>
      <c r="W151" s="123">
        <f t="shared" si="103"/>
        <v>0</v>
      </c>
      <c r="X151" s="123" t="e">
        <f t="shared" si="103"/>
        <v>#REF!</v>
      </c>
      <c r="Y151" s="123">
        <f t="shared" si="103"/>
        <v>0</v>
      </c>
      <c r="Z151" s="123" t="e">
        <f t="shared" si="103"/>
        <v>#REF!</v>
      </c>
      <c r="AA151" s="123">
        <f t="shared" si="103"/>
        <v>0</v>
      </c>
      <c r="AB151" s="123" t="e">
        <f t="shared" si="103"/>
        <v>#REF!</v>
      </c>
      <c r="AC151" s="123" t="e">
        <f t="shared" si="103"/>
        <v>#REF!</v>
      </c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</row>
    <row r="152" spans="1:188" ht="15.75" x14ac:dyDescent="0.2">
      <c r="A152" s="38"/>
      <c r="B152" s="39"/>
      <c r="C152" s="39"/>
      <c r="D152" s="39" t="s">
        <v>116</v>
      </c>
      <c r="E152" s="39"/>
      <c r="F152" s="121"/>
      <c r="G152" s="112" t="s">
        <v>194</v>
      </c>
      <c r="H152" s="123">
        <f t="shared" ref="H152:AB152" si="104">+H167+H252</f>
        <v>1527548</v>
      </c>
      <c r="I152" s="113">
        <f t="shared" si="104"/>
        <v>179727</v>
      </c>
      <c r="J152" s="113">
        <f t="shared" si="104"/>
        <v>1707275</v>
      </c>
      <c r="K152" s="113">
        <f>+K167+K252</f>
        <v>0</v>
      </c>
      <c r="L152" s="113" t="e">
        <f t="shared" si="104"/>
        <v>#REF!</v>
      </c>
      <c r="M152" s="113">
        <f t="shared" si="104"/>
        <v>0</v>
      </c>
      <c r="N152" s="113" t="e">
        <f t="shared" si="104"/>
        <v>#REF!</v>
      </c>
      <c r="O152" s="113">
        <f t="shared" si="104"/>
        <v>0</v>
      </c>
      <c r="P152" s="113" t="e">
        <f t="shared" si="104"/>
        <v>#REF!</v>
      </c>
      <c r="Q152" s="113">
        <f t="shared" si="104"/>
        <v>0</v>
      </c>
      <c r="R152" s="113" t="e">
        <f t="shared" si="104"/>
        <v>#REF!</v>
      </c>
      <c r="S152" s="113">
        <f>+S167+S252</f>
        <v>0</v>
      </c>
      <c r="T152" s="113" t="e">
        <f t="shared" si="104"/>
        <v>#REF!</v>
      </c>
      <c r="U152" s="113">
        <f>+U167+U252</f>
        <v>0</v>
      </c>
      <c r="V152" s="113" t="e">
        <f t="shared" si="104"/>
        <v>#REF!</v>
      </c>
      <c r="W152" s="113">
        <f>+W167+W252</f>
        <v>0</v>
      </c>
      <c r="X152" s="113" t="e">
        <f t="shared" si="104"/>
        <v>#REF!</v>
      </c>
      <c r="Y152" s="113">
        <f>+Y167+Y252</f>
        <v>0</v>
      </c>
      <c r="Z152" s="113" t="e">
        <f t="shared" si="104"/>
        <v>#REF!</v>
      </c>
      <c r="AA152" s="113">
        <f>+AA167+AA252</f>
        <v>0</v>
      </c>
      <c r="AB152" s="114" t="e">
        <f t="shared" si="104"/>
        <v>#REF!</v>
      </c>
      <c r="AC152" s="113">
        <f>+AC167+AC252</f>
        <v>368000</v>
      </c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</row>
    <row r="153" spans="1:188" ht="15.75" x14ac:dyDescent="0.2">
      <c r="A153" s="38"/>
      <c r="B153" s="39"/>
      <c r="C153" s="39"/>
      <c r="D153" s="39" t="s">
        <v>117</v>
      </c>
      <c r="E153" s="39"/>
      <c r="F153" s="121"/>
      <c r="G153" s="112" t="s">
        <v>195</v>
      </c>
      <c r="H153" s="123">
        <f t="shared" ref="H153:AB153" si="105">+H193+H285</f>
        <v>616162</v>
      </c>
      <c r="I153" s="113">
        <f t="shared" si="105"/>
        <v>104028</v>
      </c>
      <c r="J153" s="113">
        <f t="shared" si="105"/>
        <v>720190</v>
      </c>
      <c r="K153" s="113">
        <f>+K193+K285</f>
        <v>0</v>
      </c>
      <c r="L153" s="113" t="e">
        <f t="shared" si="105"/>
        <v>#REF!</v>
      </c>
      <c r="M153" s="113">
        <f t="shared" si="105"/>
        <v>0</v>
      </c>
      <c r="N153" s="113" t="e">
        <f t="shared" si="105"/>
        <v>#REF!</v>
      </c>
      <c r="O153" s="113">
        <f t="shared" si="105"/>
        <v>0</v>
      </c>
      <c r="P153" s="113" t="e">
        <f t="shared" si="105"/>
        <v>#REF!</v>
      </c>
      <c r="Q153" s="113">
        <f t="shared" si="105"/>
        <v>0</v>
      </c>
      <c r="R153" s="113" t="e">
        <f t="shared" si="105"/>
        <v>#REF!</v>
      </c>
      <c r="S153" s="113">
        <f>+S193+S285</f>
        <v>0</v>
      </c>
      <c r="T153" s="113" t="e">
        <f t="shared" si="105"/>
        <v>#REF!</v>
      </c>
      <c r="U153" s="113">
        <f>+U193+U285</f>
        <v>0</v>
      </c>
      <c r="V153" s="113" t="e">
        <f t="shared" si="105"/>
        <v>#REF!</v>
      </c>
      <c r="W153" s="113">
        <f>+W193+W285</f>
        <v>0</v>
      </c>
      <c r="X153" s="113" t="e">
        <f t="shared" si="105"/>
        <v>#REF!</v>
      </c>
      <c r="Y153" s="113">
        <f>+Y193+Y285</f>
        <v>0</v>
      </c>
      <c r="Z153" s="113" t="e">
        <f t="shared" si="105"/>
        <v>#REF!</v>
      </c>
      <c r="AA153" s="113">
        <f>+AA193+AA285</f>
        <v>0</v>
      </c>
      <c r="AB153" s="114" t="e">
        <f t="shared" si="105"/>
        <v>#REF!</v>
      </c>
      <c r="AC153" s="113">
        <f>+AC193+AC285</f>
        <v>322000</v>
      </c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</row>
    <row r="154" spans="1:188" ht="15.75" x14ac:dyDescent="0.2">
      <c r="A154" s="38"/>
      <c r="B154" s="39"/>
      <c r="C154" s="39"/>
      <c r="D154" s="39" t="s">
        <v>118</v>
      </c>
      <c r="E154" s="39"/>
      <c r="F154" s="121"/>
      <c r="G154" s="112" t="s">
        <v>196</v>
      </c>
      <c r="H154" s="123">
        <f t="shared" ref="H154:AB154" si="106">+H320</f>
        <v>0</v>
      </c>
      <c r="I154" s="113">
        <f t="shared" si="106"/>
        <v>0</v>
      </c>
      <c r="J154" s="113">
        <f t="shared" si="106"/>
        <v>0</v>
      </c>
      <c r="K154" s="113">
        <f t="shared" si="106"/>
        <v>0</v>
      </c>
      <c r="L154" s="113" t="e">
        <f t="shared" si="106"/>
        <v>#REF!</v>
      </c>
      <c r="M154" s="113">
        <f t="shared" si="106"/>
        <v>0</v>
      </c>
      <c r="N154" s="113" t="e">
        <f t="shared" si="106"/>
        <v>#REF!</v>
      </c>
      <c r="O154" s="113">
        <f t="shared" si="106"/>
        <v>0</v>
      </c>
      <c r="P154" s="113" t="e">
        <f t="shared" si="106"/>
        <v>#REF!</v>
      </c>
      <c r="Q154" s="113">
        <f t="shared" si="106"/>
        <v>0</v>
      </c>
      <c r="R154" s="113" t="e">
        <f t="shared" si="106"/>
        <v>#REF!</v>
      </c>
      <c r="S154" s="113">
        <f>+S320</f>
        <v>0</v>
      </c>
      <c r="T154" s="113" t="e">
        <f t="shared" si="106"/>
        <v>#REF!</v>
      </c>
      <c r="U154" s="113">
        <f>+U320</f>
        <v>0</v>
      </c>
      <c r="V154" s="113" t="e">
        <f t="shared" si="106"/>
        <v>#REF!</v>
      </c>
      <c r="W154" s="113">
        <f>+W320</f>
        <v>0</v>
      </c>
      <c r="X154" s="113" t="e">
        <f t="shared" si="106"/>
        <v>#REF!</v>
      </c>
      <c r="Y154" s="113">
        <f>+Y320</f>
        <v>0</v>
      </c>
      <c r="Z154" s="113" t="e">
        <f t="shared" si="106"/>
        <v>#REF!</v>
      </c>
      <c r="AA154" s="113">
        <f>+AA320</f>
        <v>0</v>
      </c>
      <c r="AB154" s="114" t="e">
        <f t="shared" si="106"/>
        <v>#REF!</v>
      </c>
      <c r="AC154" s="113">
        <f>+AC320</f>
        <v>0</v>
      </c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</row>
    <row r="155" spans="1:188" ht="15.75" x14ac:dyDescent="0.2">
      <c r="A155" s="38"/>
      <c r="B155" s="39"/>
      <c r="C155" s="39"/>
      <c r="D155" s="39" t="s">
        <v>119</v>
      </c>
      <c r="E155" s="39"/>
      <c r="F155" s="121"/>
      <c r="G155" s="112" t="s">
        <v>197</v>
      </c>
      <c r="H155" s="123">
        <f t="shared" ref="H155:AB155" si="107">+H223</f>
        <v>0</v>
      </c>
      <c r="I155" s="113">
        <f t="shared" si="107"/>
        <v>0</v>
      </c>
      <c r="J155" s="113">
        <f t="shared" si="107"/>
        <v>0</v>
      </c>
      <c r="K155" s="113">
        <f t="shared" si="107"/>
        <v>0</v>
      </c>
      <c r="L155" s="113" t="e">
        <f t="shared" si="107"/>
        <v>#REF!</v>
      </c>
      <c r="M155" s="113">
        <f t="shared" si="107"/>
        <v>0</v>
      </c>
      <c r="N155" s="113" t="e">
        <f t="shared" si="107"/>
        <v>#REF!</v>
      </c>
      <c r="O155" s="113">
        <f t="shared" si="107"/>
        <v>0</v>
      </c>
      <c r="P155" s="113" t="e">
        <f t="shared" si="107"/>
        <v>#REF!</v>
      </c>
      <c r="Q155" s="113">
        <f t="shared" si="107"/>
        <v>0</v>
      </c>
      <c r="R155" s="113" t="e">
        <f t="shared" si="107"/>
        <v>#REF!</v>
      </c>
      <c r="S155" s="113">
        <f>+S223</f>
        <v>0</v>
      </c>
      <c r="T155" s="113" t="e">
        <f t="shared" si="107"/>
        <v>#REF!</v>
      </c>
      <c r="U155" s="113">
        <f>+U223</f>
        <v>0</v>
      </c>
      <c r="V155" s="113" t="e">
        <f t="shared" si="107"/>
        <v>#REF!</v>
      </c>
      <c r="W155" s="113">
        <f>+W223</f>
        <v>0</v>
      </c>
      <c r="X155" s="113" t="e">
        <f t="shared" si="107"/>
        <v>#REF!</v>
      </c>
      <c r="Y155" s="113">
        <f>+Y223</f>
        <v>0</v>
      </c>
      <c r="Z155" s="113" t="e">
        <f t="shared" si="107"/>
        <v>#REF!</v>
      </c>
      <c r="AA155" s="113">
        <f>+AA223</f>
        <v>0</v>
      </c>
      <c r="AB155" s="114" t="e">
        <f t="shared" si="107"/>
        <v>#REF!</v>
      </c>
      <c r="AC155" s="113">
        <f>+AC223</f>
        <v>0</v>
      </c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</row>
    <row r="156" spans="1:188" ht="31.5" x14ac:dyDescent="0.2">
      <c r="A156" s="38"/>
      <c r="B156" s="39"/>
      <c r="C156" s="39"/>
      <c r="D156" s="39">
        <v>51</v>
      </c>
      <c r="E156" s="39"/>
      <c r="F156" s="121"/>
      <c r="G156" s="112" t="s">
        <v>198</v>
      </c>
      <c r="H156" s="123">
        <f t="shared" ref="H156:AB156" si="108">+H225+H323</f>
        <v>2453379</v>
      </c>
      <c r="I156" s="113">
        <f t="shared" si="108"/>
        <v>369111</v>
      </c>
      <c r="J156" s="113">
        <f t="shared" si="108"/>
        <v>2822490</v>
      </c>
      <c r="K156" s="113">
        <f>+K225+K323</f>
        <v>0</v>
      </c>
      <c r="L156" s="113" t="e">
        <f t="shared" si="108"/>
        <v>#REF!</v>
      </c>
      <c r="M156" s="113">
        <f t="shared" si="108"/>
        <v>0</v>
      </c>
      <c r="N156" s="113" t="e">
        <f t="shared" si="108"/>
        <v>#REF!</v>
      </c>
      <c r="O156" s="113">
        <f t="shared" si="108"/>
        <v>0</v>
      </c>
      <c r="P156" s="113" t="e">
        <f t="shared" si="108"/>
        <v>#REF!</v>
      </c>
      <c r="Q156" s="113">
        <f t="shared" si="108"/>
        <v>0</v>
      </c>
      <c r="R156" s="113" t="e">
        <f t="shared" si="108"/>
        <v>#REF!</v>
      </c>
      <c r="S156" s="113">
        <f>+S225+S323</f>
        <v>0</v>
      </c>
      <c r="T156" s="113" t="e">
        <f t="shared" si="108"/>
        <v>#REF!</v>
      </c>
      <c r="U156" s="113">
        <f>+U225+U323</f>
        <v>0</v>
      </c>
      <c r="V156" s="113" t="e">
        <f t="shared" si="108"/>
        <v>#REF!</v>
      </c>
      <c r="W156" s="113">
        <f>+W225+W323</f>
        <v>0</v>
      </c>
      <c r="X156" s="113" t="e">
        <f t="shared" si="108"/>
        <v>#REF!</v>
      </c>
      <c r="Y156" s="113">
        <f>+Y225+Y323</f>
        <v>0</v>
      </c>
      <c r="Z156" s="113" t="e">
        <f t="shared" si="108"/>
        <v>#REF!</v>
      </c>
      <c r="AA156" s="113">
        <f>+AA225+AA323</f>
        <v>0</v>
      </c>
      <c r="AB156" s="114" t="e">
        <f t="shared" si="108"/>
        <v>#REF!</v>
      </c>
      <c r="AC156" s="113">
        <f>+AC225+AC323</f>
        <v>9602000</v>
      </c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</row>
    <row r="157" spans="1:188" ht="31.5" x14ac:dyDescent="0.2">
      <c r="A157" s="38"/>
      <c r="B157" s="39"/>
      <c r="C157" s="39"/>
      <c r="D157" s="39">
        <v>56</v>
      </c>
      <c r="E157" s="39"/>
      <c r="F157" s="121"/>
      <c r="G157" s="112" t="s">
        <v>199</v>
      </c>
      <c r="H157" s="12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>
        <f>+AA229</f>
        <v>0</v>
      </c>
      <c r="AB157" s="114">
        <f>+AA157+Z157</f>
        <v>0</v>
      </c>
      <c r="AC157" s="113">
        <f>+AC229</f>
        <v>0</v>
      </c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</row>
    <row r="158" spans="1:188" ht="15.75" x14ac:dyDescent="0.2">
      <c r="A158" s="38"/>
      <c r="B158" s="39"/>
      <c r="C158" s="39"/>
      <c r="D158" s="39">
        <v>57</v>
      </c>
      <c r="E158" s="39"/>
      <c r="F158" s="121"/>
      <c r="G158" s="112" t="s">
        <v>200</v>
      </c>
      <c r="H158" s="123">
        <f t="shared" ref="H158:AB158" si="109">+H230+H328</f>
        <v>7144763</v>
      </c>
      <c r="I158" s="113">
        <f t="shared" si="109"/>
        <v>1122763</v>
      </c>
      <c r="J158" s="113">
        <f t="shared" si="109"/>
        <v>8267526</v>
      </c>
      <c r="K158" s="113">
        <f>+K230+K328</f>
        <v>0</v>
      </c>
      <c r="L158" s="113" t="e">
        <f t="shared" si="109"/>
        <v>#REF!</v>
      </c>
      <c r="M158" s="113">
        <f t="shared" si="109"/>
        <v>0</v>
      </c>
      <c r="N158" s="113" t="e">
        <f t="shared" si="109"/>
        <v>#REF!</v>
      </c>
      <c r="O158" s="113">
        <f t="shared" si="109"/>
        <v>0</v>
      </c>
      <c r="P158" s="113" t="e">
        <f t="shared" si="109"/>
        <v>#REF!</v>
      </c>
      <c r="Q158" s="113">
        <f t="shared" si="109"/>
        <v>0</v>
      </c>
      <c r="R158" s="113" t="e">
        <f t="shared" si="109"/>
        <v>#REF!</v>
      </c>
      <c r="S158" s="113">
        <f>+S230+S328</f>
        <v>0</v>
      </c>
      <c r="T158" s="113" t="e">
        <f t="shared" si="109"/>
        <v>#REF!</v>
      </c>
      <c r="U158" s="113">
        <f>+U230+U328</f>
        <v>0</v>
      </c>
      <c r="V158" s="113" t="e">
        <f t="shared" si="109"/>
        <v>#REF!</v>
      </c>
      <c r="W158" s="113">
        <f>+W230+W328</f>
        <v>0</v>
      </c>
      <c r="X158" s="113" t="e">
        <f t="shared" si="109"/>
        <v>#REF!</v>
      </c>
      <c r="Y158" s="113">
        <f>+Y230+Y328</f>
        <v>0</v>
      </c>
      <c r="Z158" s="113" t="e">
        <f t="shared" si="109"/>
        <v>#REF!</v>
      </c>
      <c r="AA158" s="113">
        <f>+AA230+AA328</f>
        <v>0</v>
      </c>
      <c r="AB158" s="114" t="e">
        <f t="shared" si="109"/>
        <v>#REF!</v>
      </c>
      <c r="AC158" s="113" t="e">
        <f>+AC230+AC328</f>
        <v>#REF!</v>
      </c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</row>
    <row r="159" spans="1:188" ht="15.75" x14ac:dyDescent="0.2">
      <c r="A159" s="38"/>
      <c r="B159" s="39"/>
      <c r="C159" s="39"/>
      <c r="D159" s="39">
        <v>59</v>
      </c>
      <c r="E159" s="39"/>
      <c r="F159" s="121"/>
      <c r="G159" s="112" t="s">
        <v>201</v>
      </c>
      <c r="H159" s="123">
        <f>+H348</f>
        <v>73372</v>
      </c>
      <c r="I159" s="123">
        <f t="shared" ref="I159:AC159" si="110">+I348</f>
        <v>0</v>
      </c>
      <c r="J159" s="123">
        <f t="shared" si="110"/>
        <v>73372</v>
      </c>
      <c r="K159" s="123">
        <f t="shared" si="110"/>
        <v>0</v>
      </c>
      <c r="L159" s="123" t="e">
        <f t="shared" si="110"/>
        <v>#REF!</v>
      </c>
      <c r="M159" s="123">
        <f t="shared" si="110"/>
        <v>0</v>
      </c>
      <c r="N159" s="123" t="e">
        <f t="shared" si="110"/>
        <v>#REF!</v>
      </c>
      <c r="O159" s="123">
        <f t="shared" si="110"/>
        <v>0</v>
      </c>
      <c r="P159" s="123" t="e">
        <f t="shared" si="110"/>
        <v>#REF!</v>
      </c>
      <c r="Q159" s="123">
        <f t="shared" si="110"/>
        <v>0</v>
      </c>
      <c r="R159" s="123" t="e">
        <f t="shared" si="110"/>
        <v>#REF!</v>
      </c>
      <c r="S159" s="123">
        <f t="shared" si="110"/>
        <v>0</v>
      </c>
      <c r="T159" s="123" t="e">
        <f t="shared" si="110"/>
        <v>#REF!</v>
      </c>
      <c r="U159" s="123">
        <f t="shared" si="110"/>
        <v>0</v>
      </c>
      <c r="V159" s="123" t="e">
        <f t="shared" si="110"/>
        <v>#REF!</v>
      </c>
      <c r="W159" s="123">
        <f t="shared" si="110"/>
        <v>0</v>
      </c>
      <c r="X159" s="123" t="e">
        <f t="shared" si="110"/>
        <v>#REF!</v>
      </c>
      <c r="Y159" s="123">
        <f t="shared" si="110"/>
        <v>0</v>
      </c>
      <c r="Z159" s="123" t="e">
        <f t="shared" si="110"/>
        <v>#REF!</v>
      </c>
      <c r="AA159" s="123">
        <f t="shared" si="110"/>
        <v>0</v>
      </c>
      <c r="AB159" s="123" t="e">
        <f t="shared" si="110"/>
        <v>#REF!</v>
      </c>
      <c r="AC159" s="123">
        <f t="shared" si="110"/>
        <v>0</v>
      </c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</row>
    <row r="160" spans="1:188" ht="15.75" x14ac:dyDescent="0.2">
      <c r="A160" s="38"/>
      <c r="B160" s="39"/>
      <c r="C160" s="39"/>
      <c r="D160" s="39" t="s">
        <v>130</v>
      </c>
      <c r="E160" s="39"/>
      <c r="F160" s="121"/>
      <c r="G160" s="112" t="s">
        <v>202</v>
      </c>
      <c r="H160" s="123">
        <f t="shared" ref="H160:AB160" si="111">+H161</f>
        <v>8787</v>
      </c>
      <c r="I160" s="113">
        <f t="shared" si="111"/>
        <v>0</v>
      </c>
      <c r="J160" s="113">
        <f t="shared" si="111"/>
        <v>8787</v>
      </c>
      <c r="K160" s="113">
        <f t="shared" si="111"/>
        <v>0</v>
      </c>
      <c r="L160" s="113" t="e">
        <f t="shared" si="111"/>
        <v>#REF!</v>
      </c>
      <c r="M160" s="113">
        <f t="shared" si="111"/>
        <v>0</v>
      </c>
      <c r="N160" s="113" t="e">
        <f t="shared" si="111"/>
        <v>#REF!</v>
      </c>
      <c r="O160" s="113">
        <f t="shared" si="111"/>
        <v>0</v>
      </c>
      <c r="P160" s="113" t="e">
        <f t="shared" si="111"/>
        <v>#REF!</v>
      </c>
      <c r="Q160" s="113">
        <f t="shared" si="111"/>
        <v>0</v>
      </c>
      <c r="R160" s="113" t="e">
        <f t="shared" si="111"/>
        <v>#REF!</v>
      </c>
      <c r="S160" s="113">
        <f>+S161</f>
        <v>0</v>
      </c>
      <c r="T160" s="113" t="e">
        <f t="shared" si="111"/>
        <v>#REF!</v>
      </c>
      <c r="U160" s="113">
        <f>+U161</f>
        <v>0</v>
      </c>
      <c r="V160" s="113" t="e">
        <f t="shared" si="111"/>
        <v>#REF!</v>
      </c>
      <c r="W160" s="113">
        <f>+W161</f>
        <v>0</v>
      </c>
      <c r="X160" s="113" t="e">
        <f t="shared" si="111"/>
        <v>#REF!</v>
      </c>
      <c r="Y160" s="113">
        <f>+Y161</f>
        <v>0</v>
      </c>
      <c r="Z160" s="113" t="e">
        <f t="shared" si="111"/>
        <v>#REF!</v>
      </c>
      <c r="AA160" s="113">
        <f>+AA161</f>
        <v>0</v>
      </c>
      <c r="AB160" s="114" t="e">
        <f t="shared" si="111"/>
        <v>#REF!</v>
      </c>
      <c r="AC160" s="113">
        <f>+AC161</f>
        <v>0</v>
      </c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</row>
    <row r="161" spans="1:188" ht="15.75" x14ac:dyDescent="0.2">
      <c r="A161" s="38"/>
      <c r="B161" s="39"/>
      <c r="C161" s="39"/>
      <c r="D161" s="39">
        <v>71</v>
      </c>
      <c r="E161" s="39"/>
      <c r="F161" s="121"/>
      <c r="G161" s="112" t="s">
        <v>203</v>
      </c>
      <c r="H161" s="123">
        <f t="shared" ref="H161:AC161" si="112">+H237+H350</f>
        <v>8787</v>
      </c>
      <c r="I161" s="113">
        <f t="shared" si="112"/>
        <v>0</v>
      </c>
      <c r="J161" s="113">
        <f t="shared" si="112"/>
        <v>8787</v>
      </c>
      <c r="K161" s="113">
        <f t="shared" si="112"/>
        <v>0</v>
      </c>
      <c r="L161" s="113" t="e">
        <f t="shared" si="112"/>
        <v>#REF!</v>
      </c>
      <c r="M161" s="113">
        <f t="shared" si="112"/>
        <v>0</v>
      </c>
      <c r="N161" s="113" t="e">
        <f t="shared" si="112"/>
        <v>#REF!</v>
      </c>
      <c r="O161" s="113">
        <f t="shared" si="112"/>
        <v>0</v>
      </c>
      <c r="P161" s="113" t="e">
        <f t="shared" si="112"/>
        <v>#REF!</v>
      </c>
      <c r="Q161" s="113">
        <f t="shared" si="112"/>
        <v>0</v>
      </c>
      <c r="R161" s="113" t="e">
        <f t="shared" si="112"/>
        <v>#REF!</v>
      </c>
      <c r="S161" s="113">
        <f t="shared" si="112"/>
        <v>0</v>
      </c>
      <c r="T161" s="113" t="e">
        <f t="shared" si="112"/>
        <v>#REF!</v>
      </c>
      <c r="U161" s="113">
        <f t="shared" si="112"/>
        <v>0</v>
      </c>
      <c r="V161" s="113" t="e">
        <f t="shared" si="112"/>
        <v>#REF!</v>
      </c>
      <c r="W161" s="113">
        <f t="shared" si="112"/>
        <v>0</v>
      </c>
      <c r="X161" s="113" t="e">
        <f t="shared" si="112"/>
        <v>#REF!</v>
      </c>
      <c r="Y161" s="113">
        <f t="shared" si="112"/>
        <v>0</v>
      </c>
      <c r="Z161" s="113" t="e">
        <f t="shared" si="112"/>
        <v>#REF!</v>
      </c>
      <c r="AA161" s="113">
        <f t="shared" si="112"/>
        <v>0</v>
      </c>
      <c r="AB161" s="114" t="e">
        <f t="shared" si="112"/>
        <v>#REF!</v>
      </c>
      <c r="AC161" s="113">
        <f t="shared" si="112"/>
        <v>0</v>
      </c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</row>
    <row r="162" spans="1:188" ht="15.75" x14ac:dyDescent="0.2">
      <c r="A162" s="115"/>
      <c r="B162" s="101"/>
      <c r="C162" s="101"/>
      <c r="D162" s="101">
        <v>79</v>
      </c>
      <c r="E162" s="101"/>
      <c r="F162" s="130"/>
      <c r="G162" s="103" t="s">
        <v>204</v>
      </c>
      <c r="H162" s="131">
        <f t="shared" ref="H162:AB162" si="113">+H163</f>
        <v>0</v>
      </c>
      <c r="I162" s="117">
        <f t="shared" si="113"/>
        <v>0</v>
      </c>
      <c r="J162" s="117">
        <f t="shared" si="113"/>
        <v>0</v>
      </c>
      <c r="K162" s="117">
        <f t="shared" si="113"/>
        <v>0</v>
      </c>
      <c r="L162" s="117" t="e">
        <f t="shared" si="113"/>
        <v>#REF!</v>
      </c>
      <c r="M162" s="117">
        <f t="shared" si="113"/>
        <v>0</v>
      </c>
      <c r="N162" s="117" t="e">
        <f t="shared" si="113"/>
        <v>#REF!</v>
      </c>
      <c r="O162" s="117">
        <f t="shared" si="113"/>
        <v>0</v>
      </c>
      <c r="P162" s="117" t="e">
        <f t="shared" si="113"/>
        <v>#REF!</v>
      </c>
      <c r="Q162" s="117">
        <f t="shared" si="113"/>
        <v>0</v>
      </c>
      <c r="R162" s="117" t="e">
        <f t="shared" si="113"/>
        <v>#REF!</v>
      </c>
      <c r="S162" s="117">
        <f>+S163</f>
        <v>0</v>
      </c>
      <c r="T162" s="117" t="e">
        <f t="shared" si="113"/>
        <v>#REF!</v>
      </c>
      <c r="U162" s="117">
        <f>+U163</f>
        <v>0</v>
      </c>
      <c r="V162" s="117" t="e">
        <f t="shared" si="113"/>
        <v>#REF!</v>
      </c>
      <c r="W162" s="117">
        <f>+W163</f>
        <v>0</v>
      </c>
      <c r="X162" s="117" t="e">
        <f t="shared" si="113"/>
        <v>#REF!</v>
      </c>
      <c r="Y162" s="117">
        <f>+Y163</f>
        <v>0</v>
      </c>
      <c r="Z162" s="117" t="e">
        <f t="shared" si="113"/>
        <v>#REF!</v>
      </c>
      <c r="AA162" s="117">
        <f>+AA163</f>
        <v>0</v>
      </c>
      <c r="AB162" s="118" t="e">
        <f t="shared" si="113"/>
        <v>#REF!</v>
      </c>
      <c r="AC162" s="117">
        <f>+AC163</f>
        <v>0</v>
      </c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</row>
    <row r="163" spans="1:188" ht="15.75" x14ac:dyDescent="0.2">
      <c r="A163" s="38"/>
      <c r="B163" s="39"/>
      <c r="C163" s="39"/>
      <c r="D163" s="39">
        <v>81</v>
      </c>
      <c r="E163" s="39"/>
      <c r="F163" s="121"/>
      <c r="G163" s="112" t="s">
        <v>205</v>
      </c>
      <c r="H163" s="123">
        <f t="shared" ref="H163:AB163" si="114">+H358</f>
        <v>0</v>
      </c>
      <c r="I163" s="113">
        <f t="shared" si="114"/>
        <v>0</v>
      </c>
      <c r="J163" s="113">
        <f t="shared" si="114"/>
        <v>0</v>
      </c>
      <c r="K163" s="113">
        <f t="shared" si="114"/>
        <v>0</v>
      </c>
      <c r="L163" s="113" t="e">
        <f t="shared" si="114"/>
        <v>#REF!</v>
      </c>
      <c r="M163" s="113">
        <f t="shared" si="114"/>
        <v>0</v>
      </c>
      <c r="N163" s="113" t="e">
        <f t="shared" si="114"/>
        <v>#REF!</v>
      </c>
      <c r="O163" s="113">
        <f t="shared" si="114"/>
        <v>0</v>
      </c>
      <c r="P163" s="113" t="e">
        <f t="shared" si="114"/>
        <v>#REF!</v>
      </c>
      <c r="Q163" s="113">
        <f t="shared" si="114"/>
        <v>0</v>
      </c>
      <c r="R163" s="113" t="e">
        <f t="shared" si="114"/>
        <v>#REF!</v>
      </c>
      <c r="S163" s="113">
        <f>+S358</f>
        <v>0</v>
      </c>
      <c r="T163" s="113" t="e">
        <f t="shared" si="114"/>
        <v>#REF!</v>
      </c>
      <c r="U163" s="113">
        <f>+U358</f>
        <v>0</v>
      </c>
      <c r="V163" s="113" t="e">
        <f t="shared" si="114"/>
        <v>#REF!</v>
      </c>
      <c r="W163" s="113">
        <f>+W358</f>
        <v>0</v>
      </c>
      <c r="X163" s="113" t="e">
        <f t="shared" si="114"/>
        <v>#REF!</v>
      </c>
      <c r="Y163" s="113">
        <f>+Y358</f>
        <v>0</v>
      </c>
      <c r="Z163" s="113" t="e">
        <f t="shared" si="114"/>
        <v>#REF!</v>
      </c>
      <c r="AA163" s="113">
        <f>+AA358</f>
        <v>0</v>
      </c>
      <c r="AB163" s="114" t="e">
        <f t="shared" si="114"/>
        <v>#REF!</v>
      </c>
      <c r="AC163" s="113">
        <f>+AC358</f>
        <v>0</v>
      </c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</row>
    <row r="164" spans="1:188" ht="32.25" thickBot="1" x14ac:dyDescent="0.25">
      <c r="A164" s="132"/>
      <c r="B164" s="133"/>
      <c r="C164" s="133"/>
      <c r="D164" s="133">
        <v>85</v>
      </c>
      <c r="E164" s="133"/>
      <c r="F164" s="134"/>
      <c r="G164" s="135" t="s">
        <v>206</v>
      </c>
      <c r="H164" s="136">
        <f t="shared" ref="H164:AC164" si="115">H245+H362</f>
        <v>-108291</v>
      </c>
      <c r="I164" s="136">
        <f t="shared" si="115"/>
        <v>-1632</v>
      </c>
      <c r="J164" s="136">
        <f t="shared" si="115"/>
        <v>-109923</v>
      </c>
      <c r="K164" s="136">
        <f t="shared" si="115"/>
        <v>0</v>
      </c>
      <c r="L164" s="136" t="e">
        <f t="shared" si="115"/>
        <v>#REF!</v>
      </c>
      <c r="M164" s="136">
        <f t="shared" si="115"/>
        <v>0</v>
      </c>
      <c r="N164" s="136" t="e">
        <f t="shared" si="115"/>
        <v>#REF!</v>
      </c>
      <c r="O164" s="136">
        <f t="shared" si="115"/>
        <v>0</v>
      </c>
      <c r="P164" s="136" t="e">
        <f t="shared" si="115"/>
        <v>#REF!</v>
      </c>
      <c r="Q164" s="136">
        <f t="shared" si="115"/>
        <v>0</v>
      </c>
      <c r="R164" s="136" t="e">
        <f t="shared" si="115"/>
        <v>#REF!</v>
      </c>
      <c r="S164" s="136">
        <f t="shared" si="115"/>
        <v>0</v>
      </c>
      <c r="T164" s="136" t="e">
        <f t="shared" si="115"/>
        <v>#REF!</v>
      </c>
      <c r="U164" s="136">
        <f t="shared" si="115"/>
        <v>0</v>
      </c>
      <c r="V164" s="136" t="e">
        <f t="shared" si="115"/>
        <v>#REF!</v>
      </c>
      <c r="W164" s="136">
        <f t="shared" si="115"/>
        <v>0</v>
      </c>
      <c r="X164" s="136" t="e">
        <f t="shared" si="115"/>
        <v>#REF!</v>
      </c>
      <c r="Y164" s="136">
        <f t="shared" si="115"/>
        <v>0</v>
      </c>
      <c r="Z164" s="136" t="e">
        <f t="shared" si="115"/>
        <v>#REF!</v>
      </c>
      <c r="AA164" s="136">
        <f t="shared" si="115"/>
        <v>0</v>
      </c>
      <c r="AB164" s="137" t="e">
        <f t="shared" si="115"/>
        <v>#REF!</v>
      </c>
      <c r="AC164" s="136">
        <f t="shared" si="115"/>
        <v>0</v>
      </c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</row>
    <row r="165" spans="1:188" s="1" customFormat="1" ht="18" x14ac:dyDescent="0.25">
      <c r="A165" s="278" t="s">
        <v>207</v>
      </c>
      <c r="B165" s="279"/>
      <c r="C165" s="279"/>
      <c r="D165" s="279"/>
      <c r="E165" s="279"/>
      <c r="F165" s="280"/>
      <c r="G165" s="138" t="s">
        <v>208</v>
      </c>
      <c r="H165" s="96">
        <f t="shared" ref="H165:AB165" si="116">H166+H237+H245</f>
        <v>219478</v>
      </c>
      <c r="I165" s="139">
        <f t="shared" si="116"/>
        <v>36269</v>
      </c>
      <c r="J165" s="139">
        <f t="shared" si="116"/>
        <v>255747</v>
      </c>
      <c r="K165" s="139">
        <f t="shared" si="116"/>
        <v>0</v>
      </c>
      <c r="L165" s="139" t="e">
        <f t="shared" si="116"/>
        <v>#REF!</v>
      </c>
      <c r="M165" s="139">
        <f t="shared" si="116"/>
        <v>0</v>
      </c>
      <c r="N165" s="139" t="e">
        <f t="shared" si="116"/>
        <v>#REF!</v>
      </c>
      <c r="O165" s="139">
        <f t="shared" si="116"/>
        <v>0</v>
      </c>
      <c r="P165" s="139" t="e">
        <f t="shared" si="116"/>
        <v>#REF!</v>
      </c>
      <c r="Q165" s="139">
        <f t="shared" si="116"/>
        <v>0</v>
      </c>
      <c r="R165" s="139" t="e">
        <f t="shared" si="116"/>
        <v>#REF!</v>
      </c>
      <c r="S165" s="139">
        <f>S166+S237+S245</f>
        <v>0</v>
      </c>
      <c r="T165" s="139" t="e">
        <f t="shared" si="116"/>
        <v>#REF!</v>
      </c>
      <c r="U165" s="139">
        <f>U166+U237+U245</f>
        <v>0</v>
      </c>
      <c r="V165" s="139" t="e">
        <f t="shared" si="116"/>
        <v>#REF!</v>
      </c>
      <c r="W165" s="139">
        <f>W166+W237+W245</f>
        <v>0</v>
      </c>
      <c r="X165" s="139" t="e">
        <f t="shared" si="116"/>
        <v>#REF!</v>
      </c>
      <c r="Y165" s="139">
        <f>Y166+Y237+Y245</f>
        <v>0</v>
      </c>
      <c r="Z165" s="139" t="e">
        <f t="shared" si="116"/>
        <v>#REF!</v>
      </c>
      <c r="AA165" s="139">
        <f>AA166+AA237+AA245</f>
        <v>0</v>
      </c>
      <c r="AB165" s="140" t="e">
        <f t="shared" si="116"/>
        <v>#REF!</v>
      </c>
      <c r="AC165" s="139">
        <f>AC166+AC237+AC245</f>
        <v>69000</v>
      </c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  <c r="AU165" s="141"/>
      <c r="AV165" s="141"/>
      <c r="AW165" s="141"/>
      <c r="AX165" s="141"/>
      <c r="AY165" s="141"/>
      <c r="AZ165" s="141"/>
      <c r="BA165" s="141"/>
      <c r="BB165" s="141"/>
      <c r="BC165" s="141"/>
      <c r="BD165" s="141"/>
      <c r="BE165" s="141"/>
      <c r="BF165" s="141"/>
      <c r="BG165" s="141"/>
      <c r="BH165" s="141"/>
      <c r="BI165" s="141"/>
      <c r="BJ165" s="141"/>
      <c r="BK165" s="141"/>
      <c r="BL165" s="141"/>
      <c r="BM165" s="141"/>
      <c r="BN165" s="141"/>
      <c r="BO165" s="141"/>
      <c r="BP165" s="141"/>
      <c r="BQ165" s="141"/>
      <c r="BR165" s="141"/>
      <c r="BS165" s="141"/>
      <c r="BT165" s="141"/>
      <c r="BU165" s="141"/>
      <c r="BV165" s="141"/>
      <c r="BW165" s="141"/>
      <c r="BX165" s="141"/>
      <c r="BY165" s="141"/>
      <c r="BZ165" s="141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</row>
    <row r="166" spans="1:188" ht="15.75" x14ac:dyDescent="0.2">
      <c r="A166" s="38"/>
      <c r="B166" s="39"/>
      <c r="C166" s="39"/>
      <c r="D166" s="39" t="s">
        <v>37</v>
      </c>
      <c r="E166" s="39"/>
      <c r="F166" s="40"/>
      <c r="G166" s="122" t="s">
        <v>89</v>
      </c>
      <c r="H166" s="111">
        <f>H167+H193+H223+H225+H230+H235</f>
        <v>211003</v>
      </c>
      <c r="I166" s="111">
        <f t="shared" ref="I166:AC166" si="117">I167+I193+I223+I225+I230+I235</f>
        <v>36269</v>
      </c>
      <c r="J166" s="111">
        <f t="shared" si="117"/>
        <v>247272</v>
      </c>
      <c r="K166" s="111">
        <f t="shared" si="117"/>
        <v>0</v>
      </c>
      <c r="L166" s="111" t="e">
        <f t="shared" si="117"/>
        <v>#REF!</v>
      </c>
      <c r="M166" s="111">
        <f t="shared" si="117"/>
        <v>0</v>
      </c>
      <c r="N166" s="111" t="e">
        <f t="shared" si="117"/>
        <v>#REF!</v>
      </c>
      <c r="O166" s="111">
        <f t="shared" si="117"/>
        <v>0</v>
      </c>
      <c r="P166" s="111" t="e">
        <f t="shared" si="117"/>
        <v>#REF!</v>
      </c>
      <c r="Q166" s="111">
        <f t="shared" si="117"/>
        <v>0</v>
      </c>
      <c r="R166" s="111" t="e">
        <f t="shared" si="117"/>
        <v>#REF!</v>
      </c>
      <c r="S166" s="111">
        <f t="shared" si="117"/>
        <v>0</v>
      </c>
      <c r="T166" s="111" t="e">
        <f t="shared" si="117"/>
        <v>#REF!</v>
      </c>
      <c r="U166" s="111">
        <f t="shared" si="117"/>
        <v>0</v>
      </c>
      <c r="V166" s="111" t="e">
        <f t="shared" si="117"/>
        <v>#REF!</v>
      </c>
      <c r="W166" s="111">
        <f t="shared" si="117"/>
        <v>0</v>
      </c>
      <c r="X166" s="111" t="e">
        <f t="shared" si="117"/>
        <v>#REF!</v>
      </c>
      <c r="Y166" s="111">
        <f t="shared" si="117"/>
        <v>0</v>
      </c>
      <c r="Z166" s="111" t="e">
        <f t="shared" si="117"/>
        <v>#REF!</v>
      </c>
      <c r="AA166" s="111">
        <f t="shared" si="117"/>
        <v>0</v>
      </c>
      <c r="AB166" s="111" t="e">
        <f t="shared" si="117"/>
        <v>#REF!</v>
      </c>
      <c r="AC166" s="111">
        <f t="shared" si="117"/>
        <v>69000</v>
      </c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</row>
    <row r="167" spans="1:188" ht="15.75" x14ac:dyDescent="0.2">
      <c r="A167" s="38"/>
      <c r="B167" s="39"/>
      <c r="C167" s="39"/>
      <c r="D167" s="39" t="s">
        <v>116</v>
      </c>
      <c r="E167" s="39"/>
      <c r="F167" s="40"/>
      <c r="G167" s="122" t="s">
        <v>91</v>
      </c>
      <c r="H167" s="111">
        <f t="shared" ref="H167:AB167" si="118">H168+H186</f>
        <v>0</v>
      </c>
      <c r="I167" s="113">
        <f t="shared" si="118"/>
        <v>0</v>
      </c>
      <c r="J167" s="113">
        <f t="shared" si="118"/>
        <v>0</v>
      </c>
      <c r="K167" s="113">
        <f t="shared" si="118"/>
        <v>0</v>
      </c>
      <c r="L167" s="113" t="e">
        <f t="shared" si="118"/>
        <v>#REF!</v>
      </c>
      <c r="M167" s="113">
        <f t="shared" si="118"/>
        <v>0</v>
      </c>
      <c r="N167" s="113" t="e">
        <f t="shared" si="118"/>
        <v>#REF!</v>
      </c>
      <c r="O167" s="113">
        <f t="shared" si="118"/>
        <v>0</v>
      </c>
      <c r="P167" s="113" t="e">
        <f t="shared" si="118"/>
        <v>#REF!</v>
      </c>
      <c r="Q167" s="113">
        <f t="shared" si="118"/>
        <v>0</v>
      </c>
      <c r="R167" s="113" t="e">
        <f t="shared" si="118"/>
        <v>#REF!</v>
      </c>
      <c r="S167" s="113">
        <f>S168+S186</f>
        <v>0</v>
      </c>
      <c r="T167" s="113" t="e">
        <f t="shared" si="118"/>
        <v>#REF!</v>
      </c>
      <c r="U167" s="113">
        <f>U168+U186</f>
        <v>0</v>
      </c>
      <c r="V167" s="113" t="e">
        <f t="shared" si="118"/>
        <v>#REF!</v>
      </c>
      <c r="W167" s="113">
        <f>W168+W186</f>
        <v>0</v>
      </c>
      <c r="X167" s="113" t="e">
        <f t="shared" si="118"/>
        <v>#REF!</v>
      </c>
      <c r="Y167" s="113">
        <f>Y168+Y186</f>
        <v>0</v>
      </c>
      <c r="Z167" s="113" t="e">
        <f t="shared" si="118"/>
        <v>#REF!</v>
      </c>
      <c r="AA167" s="113">
        <f>AA168+AA186</f>
        <v>0</v>
      </c>
      <c r="AB167" s="114" t="e">
        <f t="shared" si="118"/>
        <v>#REF!</v>
      </c>
      <c r="AC167" s="113">
        <f>AC168+AC186</f>
        <v>0</v>
      </c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</row>
    <row r="168" spans="1:188" ht="15.75" x14ac:dyDescent="0.2">
      <c r="A168" s="38"/>
      <c r="B168" s="39"/>
      <c r="C168" s="39"/>
      <c r="D168" s="39"/>
      <c r="E168" s="39" t="s">
        <v>37</v>
      </c>
      <c r="F168" s="40"/>
      <c r="G168" s="112" t="s">
        <v>137</v>
      </c>
      <c r="H168" s="111">
        <f t="shared" ref="H168:AB168" si="119">SUM(H169:H185)</f>
        <v>0</v>
      </c>
      <c r="I168" s="113">
        <f t="shared" si="119"/>
        <v>0</v>
      </c>
      <c r="J168" s="113">
        <f t="shared" si="119"/>
        <v>0</v>
      </c>
      <c r="K168" s="113">
        <f t="shared" si="119"/>
        <v>0</v>
      </c>
      <c r="L168" s="113" t="e">
        <f t="shared" si="119"/>
        <v>#REF!</v>
      </c>
      <c r="M168" s="113">
        <f t="shared" si="119"/>
        <v>0</v>
      </c>
      <c r="N168" s="113" t="e">
        <f t="shared" si="119"/>
        <v>#REF!</v>
      </c>
      <c r="O168" s="113">
        <f t="shared" si="119"/>
        <v>0</v>
      </c>
      <c r="P168" s="113" t="e">
        <f t="shared" si="119"/>
        <v>#REF!</v>
      </c>
      <c r="Q168" s="113">
        <f t="shared" si="119"/>
        <v>0</v>
      </c>
      <c r="R168" s="113" t="e">
        <f t="shared" si="119"/>
        <v>#REF!</v>
      </c>
      <c r="S168" s="113">
        <f>SUM(S169:S185)</f>
        <v>0</v>
      </c>
      <c r="T168" s="113" t="e">
        <f t="shared" si="119"/>
        <v>#REF!</v>
      </c>
      <c r="U168" s="113">
        <f>SUM(U169:U185)</f>
        <v>0</v>
      </c>
      <c r="V168" s="113" t="e">
        <f t="shared" si="119"/>
        <v>#REF!</v>
      </c>
      <c r="W168" s="113">
        <f>SUM(W169:W185)</f>
        <v>0</v>
      </c>
      <c r="X168" s="113" t="e">
        <f t="shared" si="119"/>
        <v>#REF!</v>
      </c>
      <c r="Y168" s="113">
        <f>SUM(Y169:Y185)</f>
        <v>0</v>
      </c>
      <c r="Z168" s="113" t="e">
        <f t="shared" si="119"/>
        <v>#REF!</v>
      </c>
      <c r="AA168" s="113">
        <f>SUM(AA169:AA185)</f>
        <v>0</v>
      </c>
      <c r="AB168" s="114" t="e">
        <f t="shared" si="119"/>
        <v>#REF!</v>
      </c>
      <c r="AC168" s="113">
        <f>SUM(AC169:AC185)</f>
        <v>0</v>
      </c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</row>
    <row r="169" spans="1:188" x14ac:dyDescent="0.2">
      <c r="A169" s="57"/>
      <c r="B169" s="58"/>
      <c r="C169" s="58"/>
      <c r="D169" s="58"/>
      <c r="E169" s="58"/>
      <c r="F169" s="59" t="s">
        <v>37</v>
      </c>
      <c r="G169" s="125" t="s">
        <v>138</v>
      </c>
      <c r="H169" s="142"/>
      <c r="I169" s="60"/>
      <c r="J169" s="60">
        <f>H169+I169</f>
        <v>0</v>
      </c>
      <c r="K169" s="72"/>
      <c r="L169" s="72" t="e">
        <f>#REF!+K169</f>
        <v>#REF!</v>
      </c>
      <c r="M169" s="72"/>
      <c r="N169" s="72" t="e">
        <f>L169+M169</f>
        <v>#REF!</v>
      </c>
      <c r="O169" s="72"/>
      <c r="P169" s="72" t="e">
        <f>O169+N169</f>
        <v>#REF!</v>
      </c>
      <c r="Q169" s="72"/>
      <c r="R169" s="72" t="e">
        <f>P169+Q169</f>
        <v>#REF!</v>
      </c>
      <c r="S169" s="72"/>
      <c r="T169" s="72" t="e">
        <f>R169+S169</f>
        <v>#REF!</v>
      </c>
      <c r="U169" s="72"/>
      <c r="V169" s="72" t="e">
        <f>T169+U169</f>
        <v>#REF!</v>
      </c>
      <c r="W169" s="72"/>
      <c r="X169" s="72" t="e">
        <f>V169+W169</f>
        <v>#REF!</v>
      </c>
      <c r="Y169" s="50"/>
      <c r="Z169" s="72" t="e">
        <f>X169+Y169</f>
        <v>#REF!</v>
      </c>
      <c r="AA169" s="72"/>
      <c r="AB169" s="128" t="e">
        <f>Z169+AA169</f>
        <v>#REF!</v>
      </c>
      <c r="AC169" s="7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</row>
    <row r="170" spans="1:188" x14ac:dyDescent="0.2">
      <c r="A170" s="57"/>
      <c r="B170" s="58"/>
      <c r="C170" s="58"/>
      <c r="D170" s="58"/>
      <c r="E170" s="58"/>
      <c r="F170" s="59" t="s">
        <v>35</v>
      </c>
      <c r="G170" s="125" t="s">
        <v>139</v>
      </c>
      <c r="H170" s="142"/>
      <c r="I170" s="60"/>
      <c r="J170" s="60">
        <f>H170+I170</f>
        <v>0</v>
      </c>
      <c r="K170" s="72"/>
      <c r="L170" s="72" t="e">
        <f>#REF!+K170</f>
        <v>#REF!</v>
      </c>
      <c r="M170" s="72"/>
      <c r="N170" s="72" t="e">
        <f>L170+M170</f>
        <v>#REF!</v>
      </c>
      <c r="O170" s="72"/>
      <c r="P170" s="72" t="e">
        <f>O170+N170</f>
        <v>#REF!</v>
      </c>
      <c r="Q170" s="72"/>
      <c r="R170" s="72" t="e">
        <f>P170+Q170</f>
        <v>#REF!</v>
      </c>
      <c r="S170" s="72"/>
      <c r="T170" s="72" t="e">
        <f>R170+S170</f>
        <v>#REF!</v>
      </c>
      <c r="U170" s="72"/>
      <c r="V170" s="72" t="e">
        <f>T170+U170</f>
        <v>#REF!</v>
      </c>
      <c r="W170" s="72"/>
      <c r="X170" s="72" t="e">
        <f>V170+W170</f>
        <v>#REF!</v>
      </c>
      <c r="Y170" s="50"/>
      <c r="Z170" s="72" t="e">
        <f>X170+Y170</f>
        <v>#REF!</v>
      </c>
      <c r="AA170" s="72"/>
      <c r="AB170" s="128" t="e">
        <f>Z170+AA170</f>
        <v>#REF!</v>
      </c>
      <c r="AC170" s="7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</row>
    <row r="171" spans="1:188" x14ac:dyDescent="0.2">
      <c r="A171" s="57"/>
      <c r="B171" s="58"/>
      <c r="C171" s="58"/>
      <c r="D171" s="58"/>
      <c r="E171" s="58"/>
      <c r="F171" s="59" t="s">
        <v>54</v>
      </c>
      <c r="G171" s="125" t="s">
        <v>140</v>
      </c>
      <c r="H171" s="142"/>
      <c r="I171" s="60"/>
      <c r="J171" s="60">
        <f>H171+I171</f>
        <v>0</v>
      </c>
      <c r="K171" s="72"/>
      <c r="L171" s="72" t="e">
        <f>#REF!+K171</f>
        <v>#REF!</v>
      </c>
      <c r="M171" s="72"/>
      <c r="N171" s="72" t="e">
        <f>L171+M171</f>
        <v>#REF!</v>
      </c>
      <c r="O171" s="72"/>
      <c r="P171" s="72" t="e">
        <f>O171+N171</f>
        <v>#REF!</v>
      </c>
      <c r="Q171" s="72"/>
      <c r="R171" s="72" t="e">
        <f>P171+Q171</f>
        <v>#REF!</v>
      </c>
      <c r="S171" s="72"/>
      <c r="T171" s="72" t="e">
        <f>R171+S171</f>
        <v>#REF!</v>
      </c>
      <c r="U171" s="72"/>
      <c r="V171" s="72" t="e">
        <f>T171+U171</f>
        <v>#REF!</v>
      </c>
      <c r="W171" s="72"/>
      <c r="X171" s="72" t="e">
        <f>V171+W171</f>
        <v>#REF!</v>
      </c>
      <c r="Y171" s="50"/>
      <c r="Z171" s="72" t="e">
        <f>X171+Y171</f>
        <v>#REF!</v>
      </c>
      <c r="AA171" s="72"/>
      <c r="AB171" s="128" t="e">
        <f>Z171+AA171</f>
        <v>#REF!</v>
      </c>
      <c r="AC171" s="7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</row>
    <row r="172" spans="1:188" x14ac:dyDescent="0.2">
      <c r="A172" s="57"/>
      <c r="B172" s="58"/>
      <c r="C172" s="58"/>
      <c r="D172" s="58"/>
      <c r="E172" s="58"/>
      <c r="F172" s="59" t="s">
        <v>24</v>
      </c>
      <c r="G172" s="125" t="s">
        <v>141</v>
      </c>
      <c r="H172" s="142"/>
      <c r="I172" s="60"/>
      <c r="J172" s="60">
        <f>H172+I172</f>
        <v>0</v>
      </c>
      <c r="K172" s="72"/>
      <c r="L172" s="72" t="e">
        <f>#REF!+K172</f>
        <v>#REF!</v>
      </c>
      <c r="M172" s="72"/>
      <c r="N172" s="72" t="e">
        <f>L172+M172</f>
        <v>#REF!</v>
      </c>
      <c r="O172" s="72"/>
      <c r="P172" s="72" t="e">
        <f>O172+N172</f>
        <v>#REF!</v>
      </c>
      <c r="Q172" s="72"/>
      <c r="R172" s="72" t="e">
        <f>P172+Q172</f>
        <v>#REF!</v>
      </c>
      <c r="S172" s="72"/>
      <c r="T172" s="72" t="e">
        <f>R172+S172</f>
        <v>#REF!</v>
      </c>
      <c r="U172" s="72"/>
      <c r="V172" s="72" t="e">
        <f>T172+U172</f>
        <v>#REF!</v>
      </c>
      <c r="W172" s="72"/>
      <c r="X172" s="72" t="e">
        <f>V172+W172</f>
        <v>#REF!</v>
      </c>
      <c r="Y172" s="50"/>
      <c r="Z172" s="72" t="e">
        <f>X172+Y172</f>
        <v>#REF!</v>
      </c>
      <c r="AA172" s="72"/>
      <c r="AB172" s="128" t="e">
        <f>Z172+AA172</f>
        <v>#REF!</v>
      </c>
      <c r="AC172" s="7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</row>
    <row r="173" spans="1:188" ht="20.100000000000001" customHeight="1" x14ac:dyDescent="0.2">
      <c r="A173" s="57"/>
      <c r="B173" s="58"/>
      <c r="C173" s="58"/>
      <c r="D173" s="58"/>
      <c r="E173" s="58"/>
      <c r="F173" s="59"/>
      <c r="G173" s="125" t="s">
        <v>142</v>
      </c>
      <c r="H173" s="142"/>
      <c r="I173" s="60"/>
      <c r="J173" s="60"/>
      <c r="K173" s="72"/>
      <c r="L173" s="72" t="e">
        <f>#REF!+K173</f>
        <v>#REF!</v>
      </c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50"/>
      <c r="Z173" s="72"/>
      <c r="AA173" s="72"/>
      <c r="AB173" s="128"/>
      <c r="AC173" s="7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</row>
    <row r="174" spans="1:188" x14ac:dyDescent="0.2">
      <c r="A174" s="57"/>
      <c r="B174" s="58"/>
      <c r="C174" s="58"/>
      <c r="D174" s="58"/>
      <c r="E174" s="58"/>
      <c r="F174" s="59" t="s">
        <v>39</v>
      </c>
      <c r="G174" s="125" t="s">
        <v>143</v>
      </c>
      <c r="H174" s="142"/>
      <c r="I174" s="60"/>
      <c r="J174" s="60">
        <f>H174+I174</f>
        <v>0</v>
      </c>
      <c r="K174" s="72"/>
      <c r="L174" s="72" t="e">
        <f>#REF!+K174</f>
        <v>#REF!</v>
      </c>
      <c r="M174" s="72"/>
      <c r="N174" s="72" t="e">
        <f>L174+M174</f>
        <v>#REF!</v>
      </c>
      <c r="O174" s="72"/>
      <c r="P174" s="72" t="e">
        <f>O174+N174</f>
        <v>#REF!</v>
      </c>
      <c r="Q174" s="72"/>
      <c r="R174" s="72" t="e">
        <f>P174+Q174</f>
        <v>#REF!</v>
      </c>
      <c r="S174" s="72"/>
      <c r="T174" s="72" t="e">
        <f>R174+S174</f>
        <v>#REF!</v>
      </c>
      <c r="U174" s="72"/>
      <c r="V174" s="72" t="e">
        <f>T174+U174</f>
        <v>#REF!</v>
      </c>
      <c r="W174" s="72"/>
      <c r="X174" s="72" t="e">
        <f>V174+W174</f>
        <v>#REF!</v>
      </c>
      <c r="Y174" s="50"/>
      <c r="Z174" s="72" t="e">
        <f>X174+Y174</f>
        <v>#REF!</v>
      </c>
      <c r="AA174" s="72"/>
      <c r="AB174" s="128" t="e">
        <f>Z174+AA174</f>
        <v>#REF!</v>
      </c>
      <c r="AC174" s="7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</row>
    <row r="175" spans="1:188" x14ac:dyDescent="0.2">
      <c r="A175" s="57"/>
      <c r="B175" s="58"/>
      <c r="C175" s="58"/>
      <c r="D175" s="58"/>
      <c r="E175" s="58"/>
      <c r="F175" s="59" t="s">
        <v>163</v>
      </c>
      <c r="G175" s="125" t="s">
        <v>144</v>
      </c>
      <c r="H175" s="142"/>
      <c r="I175" s="60"/>
      <c r="J175" s="60">
        <f>H175+I175</f>
        <v>0</v>
      </c>
      <c r="K175" s="72"/>
      <c r="L175" s="72" t="e">
        <f>#REF!+K175</f>
        <v>#REF!</v>
      </c>
      <c r="M175" s="72"/>
      <c r="N175" s="72" t="e">
        <f>L175+M175</f>
        <v>#REF!</v>
      </c>
      <c r="O175" s="72"/>
      <c r="P175" s="72" t="e">
        <f>O175+N175</f>
        <v>#REF!</v>
      </c>
      <c r="Q175" s="72"/>
      <c r="R175" s="72" t="e">
        <f>P175+Q175</f>
        <v>#REF!</v>
      </c>
      <c r="S175" s="72"/>
      <c r="T175" s="72" t="e">
        <f>R175+S175</f>
        <v>#REF!</v>
      </c>
      <c r="U175" s="72"/>
      <c r="V175" s="72" t="e">
        <f>T175+U175</f>
        <v>#REF!</v>
      </c>
      <c r="W175" s="72"/>
      <c r="X175" s="72" t="e">
        <f>V175+W175</f>
        <v>#REF!</v>
      </c>
      <c r="Y175" s="50"/>
      <c r="Z175" s="72" t="e">
        <f>X175+Y175</f>
        <v>#REF!</v>
      </c>
      <c r="AA175" s="72"/>
      <c r="AB175" s="128" t="e">
        <f>Z175+AA175</f>
        <v>#REF!</v>
      </c>
      <c r="AC175" s="7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</row>
    <row r="176" spans="1:188" x14ac:dyDescent="0.2">
      <c r="A176" s="57"/>
      <c r="B176" s="58"/>
      <c r="C176" s="58"/>
      <c r="D176" s="58"/>
      <c r="E176" s="58"/>
      <c r="F176" s="59" t="s">
        <v>145</v>
      </c>
      <c r="G176" s="125" t="s">
        <v>146</v>
      </c>
      <c r="H176" s="142"/>
      <c r="I176" s="60"/>
      <c r="J176" s="60">
        <f>H176+I176</f>
        <v>0</v>
      </c>
      <c r="K176" s="72"/>
      <c r="L176" s="72" t="e">
        <f>#REF!+K176</f>
        <v>#REF!</v>
      </c>
      <c r="M176" s="72"/>
      <c r="N176" s="72" t="e">
        <f>L176+M176</f>
        <v>#REF!</v>
      </c>
      <c r="O176" s="72"/>
      <c r="P176" s="72" t="e">
        <f>O176+N176</f>
        <v>#REF!</v>
      </c>
      <c r="Q176" s="72"/>
      <c r="R176" s="72" t="e">
        <f>P176+Q176</f>
        <v>#REF!</v>
      </c>
      <c r="S176" s="72"/>
      <c r="T176" s="72" t="e">
        <f>R176+S176</f>
        <v>#REF!</v>
      </c>
      <c r="U176" s="72"/>
      <c r="V176" s="72" t="e">
        <f>T176+U176</f>
        <v>#REF!</v>
      </c>
      <c r="W176" s="72"/>
      <c r="X176" s="72" t="e">
        <f>V176+W176</f>
        <v>#REF!</v>
      </c>
      <c r="Y176" s="50"/>
      <c r="Z176" s="72" t="e">
        <f>X176+Y176</f>
        <v>#REF!</v>
      </c>
      <c r="AA176" s="72"/>
      <c r="AB176" s="128" t="e">
        <f>Z176+AA176</f>
        <v>#REF!</v>
      </c>
      <c r="AC176" s="7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</row>
    <row r="177" spans="1:188" x14ac:dyDescent="0.2">
      <c r="A177" s="57"/>
      <c r="B177" s="58"/>
      <c r="C177" s="58"/>
      <c r="D177" s="58"/>
      <c r="E177" s="58"/>
      <c r="F177" s="59" t="s">
        <v>147</v>
      </c>
      <c r="G177" s="125" t="s">
        <v>148</v>
      </c>
      <c r="H177" s="142"/>
      <c r="I177" s="60"/>
      <c r="J177" s="60">
        <f>H177+I177</f>
        <v>0</v>
      </c>
      <c r="K177" s="72"/>
      <c r="L177" s="72" t="e">
        <f>#REF!+K177</f>
        <v>#REF!</v>
      </c>
      <c r="M177" s="72"/>
      <c r="N177" s="72" t="e">
        <f>L177+M177</f>
        <v>#REF!</v>
      </c>
      <c r="O177" s="72"/>
      <c r="P177" s="72" t="e">
        <f>O177+N177</f>
        <v>#REF!</v>
      </c>
      <c r="Q177" s="72"/>
      <c r="R177" s="72" t="e">
        <f>P177+Q177</f>
        <v>#REF!</v>
      </c>
      <c r="S177" s="72"/>
      <c r="T177" s="72" t="e">
        <f>R177+S177</f>
        <v>#REF!</v>
      </c>
      <c r="U177" s="72"/>
      <c r="V177" s="72" t="e">
        <f>T177+U177</f>
        <v>#REF!</v>
      </c>
      <c r="W177" s="72"/>
      <c r="X177" s="72" t="e">
        <f>V177+W177</f>
        <v>#REF!</v>
      </c>
      <c r="Y177" s="50"/>
      <c r="Z177" s="72" t="e">
        <f>X177+Y177</f>
        <v>#REF!</v>
      </c>
      <c r="AA177" s="72"/>
      <c r="AB177" s="128" t="e">
        <f>Z177+AA177</f>
        <v>#REF!</v>
      </c>
      <c r="AC177" s="7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</row>
    <row r="178" spans="1:188" ht="26.1" customHeight="1" x14ac:dyDescent="0.2">
      <c r="A178" s="57"/>
      <c r="B178" s="58"/>
      <c r="C178" s="58"/>
      <c r="D178" s="58"/>
      <c r="E178" s="58"/>
      <c r="F178" s="59"/>
      <c r="G178" s="125" t="s">
        <v>149</v>
      </c>
      <c r="H178" s="142"/>
      <c r="I178" s="60"/>
      <c r="J178" s="60"/>
      <c r="K178" s="72"/>
      <c r="L178" s="72" t="e">
        <f>#REF!+K178</f>
        <v>#REF!</v>
      </c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50"/>
      <c r="Z178" s="72"/>
      <c r="AA178" s="72"/>
      <c r="AB178" s="128"/>
      <c r="AC178" s="7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</row>
    <row r="179" spans="1:188" x14ac:dyDescent="0.2">
      <c r="A179" s="57"/>
      <c r="B179" s="58"/>
      <c r="C179" s="58"/>
      <c r="D179" s="58"/>
      <c r="E179" s="58"/>
      <c r="F179" s="59"/>
      <c r="G179" s="125" t="s">
        <v>150</v>
      </c>
      <c r="H179" s="142"/>
      <c r="I179" s="60"/>
      <c r="J179" s="60"/>
      <c r="K179" s="72"/>
      <c r="L179" s="72" t="e">
        <f>#REF!+K179</f>
        <v>#REF!</v>
      </c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50"/>
      <c r="Z179" s="72"/>
      <c r="AA179" s="72"/>
      <c r="AB179" s="128"/>
      <c r="AC179" s="7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</row>
    <row r="180" spans="1:188" x14ac:dyDescent="0.2">
      <c r="A180" s="57"/>
      <c r="B180" s="58"/>
      <c r="C180" s="58"/>
      <c r="D180" s="58"/>
      <c r="E180" s="58"/>
      <c r="F180" s="59">
        <v>12</v>
      </c>
      <c r="G180" s="125" t="s">
        <v>151</v>
      </c>
      <c r="H180" s="142"/>
      <c r="I180" s="60"/>
      <c r="J180" s="60">
        <f>H180+I180</f>
        <v>0</v>
      </c>
      <c r="K180" s="72"/>
      <c r="L180" s="72" t="e">
        <f>#REF!+K180</f>
        <v>#REF!</v>
      </c>
      <c r="M180" s="72"/>
      <c r="N180" s="72" t="e">
        <f>L180+M180</f>
        <v>#REF!</v>
      </c>
      <c r="O180" s="72"/>
      <c r="P180" s="72" t="e">
        <f>O180+N180</f>
        <v>#REF!</v>
      </c>
      <c r="Q180" s="72"/>
      <c r="R180" s="72" t="e">
        <f>P180+Q180</f>
        <v>#REF!</v>
      </c>
      <c r="S180" s="72"/>
      <c r="T180" s="72" t="e">
        <f>R180+S180</f>
        <v>#REF!</v>
      </c>
      <c r="U180" s="72"/>
      <c r="V180" s="72" t="e">
        <f>T180+U180</f>
        <v>#REF!</v>
      </c>
      <c r="W180" s="72"/>
      <c r="X180" s="72" t="e">
        <f>V180+W180</f>
        <v>#REF!</v>
      </c>
      <c r="Y180" s="50"/>
      <c r="Z180" s="72" t="e">
        <f>X180+Y180</f>
        <v>#REF!</v>
      </c>
      <c r="AA180" s="72"/>
      <c r="AB180" s="128" t="e">
        <f>Z180+AA180</f>
        <v>#REF!</v>
      </c>
      <c r="AC180" s="7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</row>
    <row r="181" spans="1:188" x14ac:dyDescent="0.2">
      <c r="A181" s="57"/>
      <c r="B181" s="58"/>
      <c r="C181" s="58"/>
      <c r="D181" s="58"/>
      <c r="E181" s="58"/>
      <c r="F181" s="59">
        <v>13</v>
      </c>
      <c r="G181" s="125" t="s">
        <v>152</v>
      </c>
      <c r="H181" s="142"/>
      <c r="I181" s="60"/>
      <c r="J181" s="60">
        <f>H181+I181</f>
        <v>0</v>
      </c>
      <c r="K181" s="72"/>
      <c r="L181" s="72" t="e">
        <f>#REF!+K181</f>
        <v>#REF!</v>
      </c>
      <c r="M181" s="72"/>
      <c r="N181" s="72" t="e">
        <f>L181+M181</f>
        <v>#REF!</v>
      </c>
      <c r="O181" s="72"/>
      <c r="P181" s="72" t="e">
        <f>O181+N181</f>
        <v>#REF!</v>
      </c>
      <c r="Q181" s="72"/>
      <c r="R181" s="72" t="e">
        <f>P181+Q181</f>
        <v>#REF!</v>
      </c>
      <c r="S181" s="72"/>
      <c r="T181" s="72" t="e">
        <f>R181+S181</f>
        <v>#REF!</v>
      </c>
      <c r="U181" s="72"/>
      <c r="V181" s="72" t="e">
        <f>T181+U181</f>
        <v>#REF!</v>
      </c>
      <c r="W181" s="72"/>
      <c r="X181" s="72" t="e">
        <f>V181+W181</f>
        <v>#REF!</v>
      </c>
      <c r="Y181" s="50"/>
      <c r="Z181" s="72" t="e">
        <f>X181+Y181</f>
        <v>#REF!</v>
      </c>
      <c r="AA181" s="72"/>
      <c r="AB181" s="128" t="e">
        <f>Z181+AA181</f>
        <v>#REF!</v>
      </c>
      <c r="AC181" s="7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</row>
    <row r="182" spans="1:188" x14ac:dyDescent="0.2">
      <c r="A182" s="57"/>
      <c r="B182" s="58"/>
      <c r="C182" s="58"/>
      <c r="D182" s="58"/>
      <c r="E182" s="58"/>
      <c r="F182" s="59"/>
      <c r="G182" s="125" t="s">
        <v>153</v>
      </c>
      <c r="H182" s="142"/>
      <c r="I182" s="60"/>
      <c r="J182" s="60"/>
      <c r="K182" s="72"/>
      <c r="L182" s="72" t="e">
        <f>#REF!+K182</f>
        <v>#REF!</v>
      </c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50"/>
      <c r="Z182" s="72"/>
      <c r="AA182" s="72"/>
      <c r="AB182" s="128"/>
      <c r="AC182" s="7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</row>
    <row r="183" spans="1:188" x14ac:dyDescent="0.2">
      <c r="A183" s="57"/>
      <c r="B183" s="58"/>
      <c r="C183" s="58"/>
      <c r="D183" s="58"/>
      <c r="E183" s="58"/>
      <c r="F183" s="59"/>
      <c r="G183" s="125" t="s">
        <v>154</v>
      </c>
      <c r="H183" s="142"/>
      <c r="I183" s="60"/>
      <c r="J183" s="60"/>
      <c r="K183" s="72"/>
      <c r="L183" s="72" t="e">
        <f>#REF!+K183</f>
        <v>#REF!</v>
      </c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50"/>
      <c r="Z183" s="72"/>
      <c r="AA183" s="72"/>
      <c r="AB183" s="128"/>
      <c r="AC183" s="7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</row>
    <row r="184" spans="1:188" x14ac:dyDescent="0.2">
      <c r="A184" s="57"/>
      <c r="B184" s="58"/>
      <c r="C184" s="58"/>
      <c r="D184" s="58"/>
      <c r="E184" s="58"/>
      <c r="F184" s="59"/>
      <c r="G184" s="125" t="s">
        <v>155</v>
      </c>
      <c r="H184" s="142"/>
      <c r="I184" s="60"/>
      <c r="J184" s="60"/>
      <c r="K184" s="72"/>
      <c r="L184" s="72" t="e">
        <f>#REF!+K184</f>
        <v>#REF!</v>
      </c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50"/>
      <c r="Z184" s="72"/>
      <c r="AA184" s="72"/>
      <c r="AB184" s="128"/>
      <c r="AC184" s="7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</row>
    <row r="185" spans="1:188" x14ac:dyDescent="0.2">
      <c r="A185" s="57"/>
      <c r="B185" s="58"/>
      <c r="C185" s="58"/>
      <c r="D185" s="58"/>
      <c r="E185" s="58"/>
      <c r="F185" s="59" t="s">
        <v>118</v>
      </c>
      <c r="G185" s="125" t="s">
        <v>156</v>
      </c>
      <c r="H185" s="142"/>
      <c r="I185" s="60"/>
      <c r="J185" s="60">
        <f>H185+I185</f>
        <v>0</v>
      </c>
      <c r="K185" s="72"/>
      <c r="L185" s="72" t="e">
        <f>#REF!+K185</f>
        <v>#REF!</v>
      </c>
      <c r="M185" s="72"/>
      <c r="N185" s="72" t="e">
        <f>L185+M185</f>
        <v>#REF!</v>
      </c>
      <c r="O185" s="72"/>
      <c r="P185" s="72" t="e">
        <f>O185+N185</f>
        <v>#REF!</v>
      </c>
      <c r="Q185" s="72"/>
      <c r="R185" s="72" t="e">
        <f>P185+Q185</f>
        <v>#REF!</v>
      </c>
      <c r="S185" s="72"/>
      <c r="T185" s="72" t="e">
        <f>R185+S185</f>
        <v>#REF!</v>
      </c>
      <c r="U185" s="72"/>
      <c r="V185" s="72" t="e">
        <f>T185+U185</f>
        <v>#REF!</v>
      </c>
      <c r="W185" s="72"/>
      <c r="X185" s="72" t="e">
        <f>V185+W185</f>
        <v>#REF!</v>
      </c>
      <c r="Y185" s="50"/>
      <c r="Z185" s="72" t="e">
        <f>X185+Y185</f>
        <v>#REF!</v>
      </c>
      <c r="AA185" s="72"/>
      <c r="AB185" s="128" t="e">
        <f>Z185+AA185</f>
        <v>#REF!</v>
      </c>
      <c r="AC185" s="7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</row>
    <row r="186" spans="1:188" ht="15.75" x14ac:dyDescent="0.2">
      <c r="A186" s="38"/>
      <c r="B186" s="39"/>
      <c r="C186" s="39"/>
      <c r="D186" s="39"/>
      <c r="E186" s="39" t="s">
        <v>54</v>
      </c>
      <c r="F186" s="40"/>
      <c r="G186" s="112" t="s">
        <v>157</v>
      </c>
      <c r="H186" s="111">
        <f t="shared" ref="H186:AB186" si="120">H187+H188+H189+H190+H191+H192</f>
        <v>0</v>
      </c>
      <c r="I186" s="113">
        <f t="shared" si="120"/>
        <v>0</v>
      </c>
      <c r="J186" s="113">
        <f t="shared" si="120"/>
        <v>0</v>
      </c>
      <c r="K186" s="113">
        <f t="shared" si="120"/>
        <v>0</v>
      </c>
      <c r="L186" s="113" t="e">
        <f t="shared" si="120"/>
        <v>#REF!</v>
      </c>
      <c r="M186" s="113">
        <f t="shared" si="120"/>
        <v>0</v>
      </c>
      <c r="N186" s="113" t="e">
        <f t="shared" si="120"/>
        <v>#REF!</v>
      </c>
      <c r="O186" s="113">
        <f t="shared" si="120"/>
        <v>0</v>
      </c>
      <c r="P186" s="113" t="e">
        <f t="shared" si="120"/>
        <v>#REF!</v>
      </c>
      <c r="Q186" s="113">
        <f t="shared" si="120"/>
        <v>0</v>
      </c>
      <c r="R186" s="113" t="e">
        <f t="shared" si="120"/>
        <v>#REF!</v>
      </c>
      <c r="S186" s="113">
        <f>S187+S188+S189+S190+S191+S192</f>
        <v>0</v>
      </c>
      <c r="T186" s="113" t="e">
        <f t="shared" si="120"/>
        <v>#REF!</v>
      </c>
      <c r="U186" s="113">
        <f>U187+U188+U189+U190+U191+U192</f>
        <v>0</v>
      </c>
      <c r="V186" s="113" t="e">
        <f t="shared" si="120"/>
        <v>#REF!</v>
      </c>
      <c r="W186" s="113">
        <f>W187+W188+W189+W190+W191+W192</f>
        <v>0</v>
      </c>
      <c r="X186" s="113" t="e">
        <f t="shared" si="120"/>
        <v>#REF!</v>
      </c>
      <c r="Y186" s="113">
        <f>Y187+Y188+Y189+Y190+Y191+Y192</f>
        <v>0</v>
      </c>
      <c r="Z186" s="113" t="e">
        <f t="shared" si="120"/>
        <v>#REF!</v>
      </c>
      <c r="AA186" s="113">
        <f>AA187+AA188+AA189+AA190+AA191+AA192</f>
        <v>0</v>
      </c>
      <c r="AB186" s="114" t="e">
        <f t="shared" si="120"/>
        <v>#REF!</v>
      </c>
      <c r="AC186" s="113">
        <f>AC187+AC188+AC189+AC190+AC191+AC192</f>
        <v>0</v>
      </c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</row>
    <row r="187" spans="1:188" x14ac:dyDescent="0.2">
      <c r="A187" s="57"/>
      <c r="B187" s="58"/>
      <c r="C187" s="58"/>
      <c r="D187" s="58"/>
      <c r="E187" s="58"/>
      <c r="F187" s="59" t="s">
        <v>37</v>
      </c>
      <c r="G187" s="125" t="s">
        <v>158</v>
      </c>
      <c r="H187" s="142"/>
      <c r="I187" s="60"/>
      <c r="J187" s="60">
        <f t="shared" ref="J187:J192" si="121">H187+I187</f>
        <v>0</v>
      </c>
      <c r="K187" s="72"/>
      <c r="L187" s="72" t="e">
        <f>#REF!+K187</f>
        <v>#REF!</v>
      </c>
      <c r="M187" s="72"/>
      <c r="N187" s="72" t="e">
        <f t="shared" ref="N187:N192" si="122">L187+M187</f>
        <v>#REF!</v>
      </c>
      <c r="O187" s="72"/>
      <c r="P187" s="72" t="e">
        <f t="shared" ref="P187:P192" si="123">O187+N187</f>
        <v>#REF!</v>
      </c>
      <c r="Q187" s="72"/>
      <c r="R187" s="72" t="e">
        <f t="shared" ref="R187:R192" si="124">P187+Q187</f>
        <v>#REF!</v>
      </c>
      <c r="S187" s="72"/>
      <c r="T187" s="72" t="e">
        <f t="shared" ref="T187:T192" si="125">R187+S187</f>
        <v>#REF!</v>
      </c>
      <c r="U187" s="72"/>
      <c r="V187" s="72" t="e">
        <f t="shared" ref="V187:V192" si="126">T187+U187</f>
        <v>#REF!</v>
      </c>
      <c r="W187" s="72"/>
      <c r="X187" s="72" t="e">
        <f t="shared" ref="X187:X192" si="127">V187+W187</f>
        <v>#REF!</v>
      </c>
      <c r="Y187" s="50"/>
      <c r="Z187" s="72" t="e">
        <f t="shared" ref="Z187:Z192" si="128">X187+Y187</f>
        <v>#REF!</v>
      </c>
      <c r="AA187" s="72"/>
      <c r="AB187" s="128" t="e">
        <f t="shared" ref="AB187:AB192" si="129">Z187+AA187</f>
        <v>#REF!</v>
      </c>
      <c r="AC187" s="7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</row>
    <row r="188" spans="1:188" x14ac:dyDescent="0.2">
      <c r="A188" s="57"/>
      <c r="B188" s="58"/>
      <c r="C188" s="58"/>
      <c r="D188" s="58"/>
      <c r="E188" s="58"/>
      <c r="F188" s="59" t="s">
        <v>35</v>
      </c>
      <c r="G188" s="125" t="s">
        <v>159</v>
      </c>
      <c r="H188" s="142"/>
      <c r="I188" s="60"/>
      <c r="J188" s="60">
        <f t="shared" si="121"/>
        <v>0</v>
      </c>
      <c r="K188" s="72"/>
      <c r="L188" s="72" t="e">
        <f>#REF!+K188</f>
        <v>#REF!</v>
      </c>
      <c r="M188" s="72"/>
      <c r="N188" s="72" t="e">
        <f t="shared" si="122"/>
        <v>#REF!</v>
      </c>
      <c r="O188" s="72"/>
      <c r="P188" s="72" t="e">
        <f t="shared" si="123"/>
        <v>#REF!</v>
      </c>
      <c r="Q188" s="72"/>
      <c r="R188" s="72" t="e">
        <f t="shared" si="124"/>
        <v>#REF!</v>
      </c>
      <c r="S188" s="72"/>
      <c r="T188" s="72" t="e">
        <f t="shared" si="125"/>
        <v>#REF!</v>
      </c>
      <c r="U188" s="72"/>
      <c r="V188" s="72" t="e">
        <f t="shared" si="126"/>
        <v>#REF!</v>
      </c>
      <c r="W188" s="72"/>
      <c r="X188" s="72" t="e">
        <f t="shared" si="127"/>
        <v>#REF!</v>
      </c>
      <c r="Y188" s="50"/>
      <c r="Z188" s="72" t="e">
        <f t="shared" si="128"/>
        <v>#REF!</v>
      </c>
      <c r="AA188" s="72"/>
      <c r="AB188" s="128" t="e">
        <f t="shared" si="129"/>
        <v>#REF!</v>
      </c>
      <c r="AC188" s="7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</row>
    <row r="189" spans="1:188" x14ac:dyDescent="0.2">
      <c r="A189" s="57"/>
      <c r="B189" s="58"/>
      <c r="C189" s="58"/>
      <c r="D189" s="58"/>
      <c r="E189" s="58"/>
      <c r="F189" s="59" t="s">
        <v>54</v>
      </c>
      <c r="G189" s="125" t="s">
        <v>160</v>
      </c>
      <c r="H189" s="142"/>
      <c r="I189" s="60"/>
      <c r="J189" s="60">
        <f t="shared" si="121"/>
        <v>0</v>
      </c>
      <c r="K189" s="72"/>
      <c r="L189" s="72" t="e">
        <f>#REF!+K189</f>
        <v>#REF!</v>
      </c>
      <c r="M189" s="72"/>
      <c r="N189" s="72" t="e">
        <f t="shared" si="122"/>
        <v>#REF!</v>
      </c>
      <c r="O189" s="72"/>
      <c r="P189" s="72" t="e">
        <f t="shared" si="123"/>
        <v>#REF!</v>
      </c>
      <c r="Q189" s="72"/>
      <c r="R189" s="72" t="e">
        <f t="shared" si="124"/>
        <v>#REF!</v>
      </c>
      <c r="S189" s="72"/>
      <c r="T189" s="72" t="e">
        <f t="shared" si="125"/>
        <v>#REF!</v>
      </c>
      <c r="U189" s="72"/>
      <c r="V189" s="72" t="e">
        <f t="shared" si="126"/>
        <v>#REF!</v>
      </c>
      <c r="W189" s="72"/>
      <c r="X189" s="72" t="e">
        <f t="shared" si="127"/>
        <v>#REF!</v>
      </c>
      <c r="Y189" s="50"/>
      <c r="Z189" s="72" t="e">
        <f t="shared" si="128"/>
        <v>#REF!</v>
      </c>
      <c r="AA189" s="72"/>
      <c r="AB189" s="128" t="e">
        <f t="shared" si="129"/>
        <v>#REF!</v>
      </c>
      <c r="AC189" s="7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</row>
    <row r="190" spans="1:188" ht="30" customHeight="1" x14ac:dyDescent="0.2">
      <c r="A190" s="57"/>
      <c r="B190" s="58"/>
      <c r="C190" s="58"/>
      <c r="D190" s="58"/>
      <c r="E190" s="58"/>
      <c r="F190" s="59" t="s">
        <v>24</v>
      </c>
      <c r="G190" s="125" t="s">
        <v>161</v>
      </c>
      <c r="H190" s="142"/>
      <c r="I190" s="60"/>
      <c r="J190" s="60">
        <f t="shared" si="121"/>
        <v>0</v>
      </c>
      <c r="K190" s="72"/>
      <c r="L190" s="72" t="e">
        <f>#REF!+K190</f>
        <v>#REF!</v>
      </c>
      <c r="M190" s="72"/>
      <c r="N190" s="72" t="e">
        <f t="shared" si="122"/>
        <v>#REF!</v>
      </c>
      <c r="O190" s="72"/>
      <c r="P190" s="72" t="e">
        <f t="shared" si="123"/>
        <v>#REF!</v>
      </c>
      <c r="Q190" s="72"/>
      <c r="R190" s="72" t="e">
        <f t="shared" si="124"/>
        <v>#REF!</v>
      </c>
      <c r="S190" s="72"/>
      <c r="T190" s="72" t="e">
        <f t="shared" si="125"/>
        <v>#REF!</v>
      </c>
      <c r="U190" s="72"/>
      <c r="V190" s="72" t="e">
        <f t="shared" si="126"/>
        <v>#REF!</v>
      </c>
      <c r="W190" s="72"/>
      <c r="X190" s="72" t="e">
        <f t="shared" si="127"/>
        <v>#REF!</v>
      </c>
      <c r="Y190" s="50"/>
      <c r="Z190" s="72" t="e">
        <f t="shared" si="128"/>
        <v>#REF!</v>
      </c>
      <c r="AA190" s="72"/>
      <c r="AB190" s="128" t="e">
        <f t="shared" si="129"/>
        <v>#REF!</v>
      </c>
      <c r="AC190" s="7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</row>
    <row r="191" spans="1:188" ht="30" customHeight="1" x14ac:dyDescent="0.2">
      <c r="A191" s="57"/>
      <c r="B191" s="58"/>
      <c r="C191" s="58"/>
      <c r="D191" s="58"/>
      <c r="E191" s="58"/>
      <c r="F191" s="59" t="s">
        <v>39</v>
      </c>
      <c r="G191" s="125" t="s">
        <v>162</v>
      </c>
      <c r="H191" s="142"/>
      <c r="I191" s="60"/>
      <c r="J191" s="60">
        <f t="shared" si="121"/>
        <v>0</v>
      </c>
      <c r="K191" s="72"/>
      <c r="L191" s="72" t="e">
        <f>#REF!+K191</f>
        <v>#REF!</v>
      </c>
      <c r="M191" s="72"/>
      <c r="N191" s="72" t="e">
        <f t="shared" si="122"/>
        <v>#REF!</v>
      </c>
      <c r="O191" s="72"/>
      <c r="P191" s="72" t="e">
        <f t="shared" si="123"/>
        <v>#REF!</v>
      </c>
      <c r="Q191" s="72"/>
      <c r="R191" s="72" t="e">
        <f t="shared" si="124"/>
        <v>#REF!</v>
      </c>
      <c r="S191" s="72"/>
      <c r="T191" s="72" t="e">
        <f t="shared" si="125"/>
        <v>#REF!</v>
      </c>
      <c r="U191" s="72"/>
      <c r="V191" s="72" t="e">
        <f t="shared" si="126"/>
        <v>#REF!</v>
      </c>
      <c r="W191" s="72"/>
      <c r="X191" s="72" t="e">
        <f t="shared" si="127"/>
        <v>#REF!</v>
      </c>
      <c r="Y191" s="50"/>
      <c r="Z191" s="72" t="e">
        <f t="shared" si="128"/>
        <v>#REF!</v>
      </c>
      <c r="AA191" s="72"/>
      <c r="AB191" s="128" t="e">
        <f t="shared" si="129"/>
        <v>#REF!</v>
      </c>
      <c r="AC191" s="7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</row>
    <row r="192" spans="1:188" ht="30" customHeight="1" x14ac:dyDescent="0.2">
      <c r="A192" s="57"/>
      <c r="B192" s="58"/>
      <c r="C192" s="58"/>
      <c r="D192" s="58"/>
      <c r="E192" s="58"/>
      <c r="F192" s="59" t="s">
        <v>163</v>
      </c>
      <c r="G192" s="125" t="s">
        <v>164</v>
      </c>
      <c r="H192" s="142"/>
      <c r="I192" s="60"/>
      <c r="J192" s="60">
        <f t="shared" si="121"/>
        <v>0</v>
      </c>
      <c r="K192" s="72"/>
      <c r="L192" s="72" t="e">
        <f>#REF!+K192</f>
        <v>#REF!</v>
      </c>
      <c r="M192" s="72"/>
      <c r="N192" s="72" t="e">
        <f t="shared" si="122"/>
        <v>#REF!</v>
      </c>
      <c r="O192" s="72"/>
      <c r="P192" s="72" t="e">
        <f t="shared" si="123"/>
        <v>#REF!</v>
      </c>
      <c r="Q192" s="72"/>
      <c r="R192" s="72" t="e">
        <f t="shared" si="124"/>
        <v>#REF!</v>
      </c>
      <c r="S192" s="72"/>
      <c r="T192" s="72" t="e">
        <f t="shared" si="125"/>
        <v>#REF!</v>
      </c>
      <c r="U192" s="72"/>
      <c r="V192" s="72" t="e">
        <f t="shared" si="126"/>
        <v>#REF!</v>
      </c>
      <c r="W192" s="72"/>
      <c r="X192" s="72" t="e">
        <f t="shared" si="127"/>
        <v>#REF!</v>
      </c>
      <c r="Y192" s="50"/>
      <c r="Z192" s="72" t="e">
        <f t="shared" si="128"/>
        <v>#REF!</v>
      </c>
      <c r="AA192" s="72"/>
      <c r="AB192" s="128" t="e">
        <f t="shared" si="129"/>
        <v>#REF!</v>
      </c>
      <c r="AC192" s="7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</row>
    <row r="193" spans="1:188" ht="15.75" x14ac:dyDescent="0.2">
      <c r="A193" s="38"/>
      <c r="B193" s="39"/>
      <c r="C193" s="39"/>
      <c r="D193" s="39" t="s">
        <v>117</v>
      </c>
      <c r="E193" s="39"/>
      <c r="F193" s="40"/>
      <c r="G193" s="122" t="s">
        <v>93</v>
      </c>
      <c r="H193" s="111">
        <f t="shared" ref="H193:AB193" si="130">H194+H205+H206+H210+H213+H214+H215+H216+H218</f>
        <v>180110</v>
      </c>
      <c r="I193" s="113">
        <f t="shared" si="130"/>
        <v>33899</v>
      </c>
      <c r="J193" s="113">
        <f t="shared" si="130"/>
        <v>214009</v>
      </c>
      <c r="K193" s="113">
        <f t="shared" si="130"/>
        <v>0</v>
      </c>
      <c r="L193" s="113" t="e">
        <f t="shared" si="130"/>
        <v>#REF!</v>
      </c>
      <c r="M193" s="113">
        <f t="shared" si="130"/>
        <v>0</v>
      </c>
      <c r="N193" s="113" t="e">
        <f t="shared" si="130"/>
        <v>#REF!</v>
      </c>
      <c r="O193" s="113">
        <f t="shared" si="130"/>
        <v>0</v>
      </c>
      <c r="P193" s="113" t="e">
        <f t="shared" si="130"/>
        <v>#REF!</v>
      </c>
      <c r="Q193" s="113">
        <f t="shared" si="130"/>
        <v>0</v>
      </c>
      <c r="R193" s="113" t="e">
        <f t="shared" si="130"/>
        <v>#REF!</v>
      </c>
      <c r="S193" s="113">
        <f>S194+S205+S206+S210+S213+S214+S215+S216+S218</f>
        <v>0</v>
      </c>
      <c r="T193" s="113" t="e">
        <f t="shared" si="130"/>
        <v>#REF!</v>
      </c>
      <c r="U193" s="113">
        <f>U194+U205+U206+U210+U213+U214+U215+U216+U218</f>
        <v>0</v>
      </c>
      <c r="V193" s="113" t="e">
        <f t="shared" si="130"/>
        <v>#REF!</v>
      </c>
      <c r="W193" s="113">
        <f>W194+W205+W206+W210+W213+W214+W215+W216+W218</f>
        <v>0</v>
      </c>
      <c r="X193" s="113" t="e">
        <f t="shared" si="130"/>
        <v>#REF!</v>
      </c>
      <c r="Y193" s="113">
        <f>Y194+Y205+Y206+Y210+Y213+Y214+Y215+Y216+Y218</f>
        <v>0</v>
      </c>
      <c r="Z193" s="113" t="e">
        <f t="shared" si="130"/>
        <v>#REF!</v>
      </c>
      <c r="AA193" s="113">
        <f>AA194+AA205+AA206+AA210+AA213+AA214+AA215+AA216+AA218</f>
        <v>0</v>
      </c>
      <c r="AB193" s="114" t="e">
        <f t="shared" si="130"/>
        <v>#REF!</v>
      </c>
      <c r="AC193" s="113">
        <f>AC194+AC205+AC206+AC210+AC213+AC214+AC215+AC216+AC218</f>
        <v>59000</v>
      </c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</row>
    <row r="194" spans="1:188" ht="15.75" x14ac:dyDescent="0.2">
      <c r="A194" s="38"/>
      <c r="B194" s="39"/>
      <c r="C194" s="39"/>
      <c r="D194" s="39"/>
      <c r="E194" s="39" t="s">
        <v>37</v>
      </c>
      <c r="F194" s="40"/>
      <c r="G194" s="112" t="s">
        <v>165</v>
      </c>
      <c r="H194" s="111">
        <f t="shared" ref="H194:AB194" si="131">SUM(H195:H204)</f>
        <v>174532</v>
      </c>
      <c r="I194" s="113">
        <f t="shared" si="131"/>
        <v>24417</v>
      </c>
      <c r="J194" s="113">
        <f t="shared" si="131"/>
        <v>198949</v>
      </c>
      <c r="K194" s="113">
        <f t="shared" si="131"/>
        <v>0</v>
      </c>
      <c r="L194" s="113" t="e">
        <f t="shared" si="131"/>
        <v>#REF!</v>
      </c>
      <c r="M194" s="113">
        <f t="shared" si="131"/>
        <v>0</v>
      </c>
      <c r="N194" s="113" t="e">
        <f t="shared" si="131"/>
        <v>#REF!</v>
      </c>
      <c r="O194" s="113">
        <f t="shared" si="131"/>
        <v>0</v>
      </c>
      <c r="P194" s="113" t="e">
        <f t="shared" si="131"/>
        <v>#REF!</v>
      </c>
      <c r="Q194" s="113">
        <f t="shared" si="131"/>
        <v>0</v>
      </c>
      <c r="R194" s="113" t="e">
        <f t="shared" si="131"/>
        <v>#REF!</v>
      </c>
      <c r="S194" s="113">
        <f>SUM(S195:S204)</f>
        <v>0</v>
      </c>
      <c r="T194" s="113" t="e">
        <f t="shared" si="131"/>
        <v>#REF!</v>
      </c>
      <c r="U194" s="113">
        <f>SUM(U195:U204)</f>
        <v>0</v>
      </c>
      <c r="V194" s="113" t="e">
        <f t="shared" si="131"/>
        <v>#REF!</v>
      </c>
      <c r="W194" s="113">
        <f>SUM(W195:W204)</f>
        <v>0</v>
      </c>
      <c r="X194" s="113" t="e">
        <f t="shared" si="131"/>
        <v>#REF!</v>
      </c>
      <c r="Y194" s="113">
        <f>SUM(Y195:Y204)</f>
        <v>0</v>
      </c>
      <c r="Z194" s="113" t="e">
        <f t="shared" si="131"/>
        <v>#REF!</v>
      </c>
      <c r="AA194" s="113">
        <f>SUM(AA195:AA204)</f>
        <v>0</v>
      </c>
      <c r="AB194" s="114" t="e">
        <f t="shared" si="131"/>
        <v>#REF!</v>
      </c>
      <c r="AC194" s="113">
        <f>SUM(AC195:AC204)</f>
        <v>59000</v>
      </c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</row>
    <row r="195" spans="1:188" x14ac:dyDescent="0.2">
      <c r="A195" s="57"/>
      <c r="B195" s="58"/>
      <c r="C195" s="58"/>
      <c r="D195" s="58"/>
      <c r="E195" s="58"/>
      <c r="F195" s="59" t="s">
        <v>37</v>
      </c>
      <c r="G195" s="125" t="s">
        <v>166</v>
      </c>
      <c r="H195" s="143"/>
      <c r="I195" s="60"/>
      <c r="J195" s="60">
        <f t="shared" ref="J195:J200" si="132">H195+I195</f>
        <v>0</v>
      </c>
      <c r="K195" s="72"/>
      <c r="L195" s="72" t="e">
        <f>#REF!+K195</f>
        <v>#REF!</v>
      </c>
      <c r="M195" s="72"/>
      <c r="N195" s="72" t="e">
        <f t="shared" ref="N195:N200" si="133">L195+M195</f>
        <v>#REF!</v>
      </c>
      <c r="O195" s="72"/>
      <c r="P195" s="72" t="e">
        <f t="shared" ref="P195:P200" si="134">O195+N195</f>
        <v>#REF!</v>
      </c>
      <c r="Q195" s="72"/>
      <c r="R195" s="72" t="e">
        <f t="shared" ref="R195:R200" si="135">P195+Q195</f>
        <v>#REF!</v>
      </c>
      <c r="S195" s="72"/>
      <c r="T195" s="72" t="e">
        <f t="shared" ref="T195:T200" si="136">R195+S195</f>
        <v>#REF!</v>
      </c>
      <c r="U195" s="72"/>
      <c r="V195" s="72" t="e">
        <f t="shared" ref="V195:Z200" si="137">T195+U195</f>
        <v>#REF!</v>
      </c>
      <c r="W195" s="72"/>
      <c r="X195" s="72" t="e">
        <f t="shared" si="137"/>
        <v>#REF!</v>
      </c>
      <c r="Y195" s="50"/>
      <c r="Z195" s="72" t="e">
        <f t="shared" si="137"/>
        <v>#REF!</v>
      </c>
      <c r="AA195" s="72"/>
      <c r="AB195" s="128" t="e">
        <f t="shared" ref="AB195:AB200" si="138">Z195+AA195</f>
        <v>#REF!</v>
      </c>
      <c r="AC195" s="7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</row>
    <row r="196" spans="1:188" x14ac:dyDescent="0.2">
      <c r="A196" s="57"/>
      <c r="B196" s="58"/>
      <c r="C196" s="58"/>
      <c r="D196" s="58"/>
      <c r="E196" s="58"/>
      <c r="F196" s="59" t="s">
        <v>35</v>
      </c>
      <c r="G196" s="125" t="s">
        <v>167</v>
      </c>
      <c r="H196" s="143"/>
      <c r="I196" s="60"/>
      <c r="J196" s="60">
        <f t="shared" si="132"/>
        <v>0</v>
      </c>
      <c r="K196" s="72"/>
      <c r="L196" s="72" t="e">
        <f>#REF!+K196</f>
        <v>#REF!</v>
      </c>
      <c r="M196" s="72"/>
      <c r="N196" s="72" t="e">
        <f t="shared" si="133"/>
        <v>#REF!</v>
      </c>
      <c r="O196" s="72"/>
      <c r="P196" s="72" t="e">
        <f t="shared" si="134"/>
        <v>#REF!</v>
      </c>
      <c r="Q196" s="72"/>
      <c r="R196" s="72" t="e">
        <f t="shared" si="135"/>
        <v>#REF!</v>
      </c>
      <c r="S196" s="72"/>
      <c r="T196" s="72" t="e">
        <f t="shared" si="136"/>
        <v>#REF!</v>
      </c>
      <c r="U196" s="72"/>
      <c r="V196" s="72" t="e">
        <f t="shared" si="137"/>
        <v>#REF!</v>
      </c>
      <c r="W196" s="72"/>
      <c r="X196" s="72" t="e">
        <f t="shared" si="137"/>
        <v>#REF!</v>
      </c>
      <c r="Y196" s="50"/>
      <c r="Z196" s="72" t="e">
        <f t="shared" si="137"/>
        <v>#REF!</v>
      </c>
      <c r="AA196" s="72"/>
      <c r="AB196" s="128" t="e">
        <f t="shared" si="138"/>
        <v>#REF!</v>
      </c>
      <c r="AC196" s="7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</row>
    <row r="197" spans="1:188" x14ac:dyDescent="0.2">
      <c r="A197" s="57"/>
      <c r="B197" s="58"/>
      <c r="C197" s="58"/>
      <c r="D197" s="58"/>
      <c r="E197" s="58"/>
      <c r="F197" s="59" t="s">
        <v>54</v>
      </c>
      <c r="G197" s="125" t="s">
        <v>168</v>
      </c>
      <c r="H197" s="61">
        <v>21629</v>
      </c>
      <c r="I197" s="61">
        <v>545</v>
      </c>
      <c r="J197" s="60">
        <f t="shared" si="132"/>
        <v>22174</v>
      </c>
      <c r="K197" s="61"/>
      <c r="L197" s="72" t="e">
        <f>#REF!+K197</f>
        <v>#REF!</v>
      </c>
      <c r="M197" s="61"/>
      <c r="N197" s="72" t="e">
        <f t="shared" si="133"/>
        <v>#REF!</v>
      </c>
      <c r="O197" s="72"/>
      <c r="P197" s="72" t="e">
        <f t="shared" si="134"/>
        <v>#REF!</v>
      </c>
      <c r="Q197" s="63"/>
      <c r="R197" s="72" t="e">
        <f t="shared" si="135"/>
        <v>#REF!</v>
      </c>
      <c r="S197" s="72"/>
      <c r="T197" s="72" t="e">
        <f t="shared" si="136"/>
        <v>#REF!</v>
      </c>
      <c r="U197" s="72"/>
      <c r="V197" s="72" t="e">
        <f t="shared" si="137"/>
        <v>#REF!</v>
      </c>
      <c r="W197" s="72"/>
      <c r="X197" s="72" t="e">
        <f t="shared" si="137"/>
        <v>#REF!</v>
      </c>
      <c r="Y197" s="50"/>
      <c r="Z197" s="72" t="e">
        <f t="shared" si="137"/>
        <v>#REF!</v>
      </c>
      <c r="AA197" s="72"/>
      <c r="AB197" s="128" t="e">
        <f t="shared" si="138"/>
        <v>#REF!</v>
      </c>
      <c r="AC197" s="72">
        <v>6000</v>
      </c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</row>
    <row r="198" spans="1:188" x14ac:dyDescent="0.2">
      <c r="A198" s="57"/>
      <c r="B198" s="58"/>
      <c r="C198" s="58"/>
      <c r="D198" s="58"/>
      <c r="E198" s="58"/>
      <c r="F198" s="59" t="s">
        <v>24</v>
      </c>
      <c r="G198" s="125" t="s">
        <v>169</v>
      </c>
      <c r="H198" s="61">
        <v>2008</v>
      </c>
      <c r="I198" s="61">
        <v>383</v>
      </c>
      <c r="J198" s="60">
        <f t="shared" si="132"/>
        <v>2391</v>
      </c>
      <c r="K198" s="61"/>
      <c r="L198" s="72" t="e">
        <f>#REF!+K198</f>
        <v>#REF!</v>
      </c>
      <c r="M198" s="61"/>
      <c r="N198" s="72" t="e">
        <f t="shared" si="133"/>
        <v>#REF!</v>
      </c>
      <c r="O198" s="72"/>
      <c r="P198" s="72" t="e">
        <f t="shared" si="134"/>
        <v>#REF!</v>
      </c>
      <c r="Q198" s="63"/>
      <c r="R198" s="72" t="e">
        <f t="shared" si="135"/>
        <v>#REF!</v>
      </c>
      <c r="S198" s="72"/>
      <c r="T198" s="72" t="e">
        <f t="shared" si="136"/>
        <v>#REF!</v>
      </c>
      <c r="U198" s="72"/>
      <c r="V198" s="72" t="e">
        <f t="shared" si="137"/>
        <v>#REF!</v>
      </c>
      <c r="W198" s="72"/>
      <c r="X198" s="72" t="e">
        <f t="shared" si="137"/>
        <v>#REF!</v>
      </c>
      <c r="Y198" s="50"/>
      <c r="Z198" s="72" t="e">
        <f t="shared" si="137"/>
        <v>#REF!</v>
      </c>
      <c r="AA198" s="72"/>
      <c r="AB198" s="128" t="e">
        <f t="shared" si="138"/>
        <v>#REF!</v>
      </c>
      <c r="AC198" s="72">
        <v>1000</v>
      </c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</row>
    <row r="199" spans="1:188" x14ac:dyDescent="0.2">
      <c r="A199" s="57"/>
      <c r="B199" s="58"/>
      <c r="C199" s="58"/>
      <c r="D199" s="58"/>
      <c r="E199" s="58"/>
      <c r="F199" s="59" t="s">
        <v>172</v>
      </c>
      <c r="G199" s="125" t="s">
        <v>209</v>
      </c>
      <c r="H199" s="61">
        <v>1000</v>
      </c>
      <c r="I199" s="61">
        <v>0</v>
      </c>
      <c r="J199" s="60">
        <f t="shared" si="132"/>
        <v>1000</v>
      </c>
      <c r="K199" s="61"/>
      <c r="L199" s="72" t="e">
        <f>#REF!+K199</f>
        <v>#REF!</v>
      </c>
      <c r="M199" s="61"/>
      <c r="N199" s="72" t="e">
        <f t="shared" si="133"/>
        <v>#REF!</v>
      </c>
      <c r="O199" s="72"/>
      <c r="P199" s="72" t="e">
        <f t="shared" si="134"/>
        <v>#REF!</v>
      </c>
      <c r="Q199" s="63"/>
      <c r="R199" s="72" t="e">
        <f t="shared" si="135"/>
        <v>#REF!</v>
      </c>
      <c r="S199" s="72"/>
      <c r="T199" s="72" t="e">
        <f t="shared" si="136"/>
        <v>#REF!</v>
      </c>
      <c r="U199" s="72"/>
      <c r="V199" s="72" t="e">
        <f t="shared" si="137"/>
        <v>#REF!</v>
      </c>
      <c r="W199" s="72"/>
      <c r="X199" s="72" t="e">
        <f t="shared" si="137"/>
        <v>#REF!</v>
      </c>
      <c r="Y199" s="50"/>
      <c r="Z199" s="72" t="e">
        <f t="shared" si="137"/>
        <v>#REF!</v>
      </c>
      <c r="AA199" s="72"/>
      <c r="AB199" s="128" t="e">
        <f t="shared" si="138"/>
        <v>#REF!</v>
      </c>
      <c r="AC199" s="7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</row>
    <row r="200" spans="1:188" x14ac:dyDescent="0.2">
      <c r="A200" s="57"/>
      <c r="B200" s="58"/>
      <c r="C200" s="58"/>
      <c r="D200" s="58"/>
      <c r="E200" s="58"/>
      <c r="F200" s="59" t="s">
        <v>39</v>
      </c>
      <c r="G200" s="125" t="s">
        <v>210</v>
      </c>
      <c r="H200" s="61"/>
      <c r="I200" s="61"/>
      <c r="J200" s="60">
        <f t="shared" si="132"/>
        <v>0</v>
      </c>
      <c r="K200" s="61"/>
      <c r="L200" s="72" t="e">
        <f>#REF!+K200</f>
        <v>#REF!</v>
      </c>
      <c r="M200" s="61"/>
      <c r="N200" s="72" t="e">
        <f t="shared" si="133"/>
        <v>#REF!</v>
      </c>
      <c r="O200" s="72"/>
      <c r="P200" s="72" t="e">
        <f t="shared" si="134"/>
        <v>#REF!</v>
      </c>
      <c r="Q200" s="63"/>
      <c r="R200" s="72" t="e">
        <f t="shared" si="135"/>
        <v>#REF!</v>
      </c>
      <c r="S200" s="72"/>
      <c r="T200" s="72" t="e">
        <f t="shared" si="136"/>
        <v>#REF!</v>
      </c>
      <c r="U200" s="72"/>
      <c r="V200" s="72" t="e">
        <f t="shared" si="137"/>
        <v>#REF!</v>
      </c>
      <c r="W200" s="72"/>
      <c r="X200" s="72" t="e">
        <f t="shared" si="137"/>
        <v>#REF!</v>
      </c>
      <c r="Y200" s="50"/>
      <c r="Z200" s="72" t="e">
        <f t="shared" si="137"/>
        <v>#REF!</v>
      </c>
      <c r="AA200" s="72"/>
      <c r="AB200" s="128" t="e">
        <f t="shared" si="138"/>
        <v>#REF!</v>
      </c>
      <c r="AC200" s="7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</row>
    <row r="201" spans="1:188" x14ac:dyDescent="0.2">
      <c r="A201" s="57"/>
      <c r="B201" s="58"/>
      <c r="C201" s="58"/>
      <c r="D201" s="58"/>
      <c r="E201" s="58"/>
      <c r="F201" s="59"/>
      <c r="G201" s="125" t="s">
        <v>211</v>
      </c>
      <c r="H201" s="61"/>
      <c r="I201" s="61"/>
      <c r="J201" s="60"/>
      <c r="K201" s="61"/>
      <c r="L201" s="72" t="e">
        <f>#REF!+K201</f>
        <v>#REF!</v>
      </c>
      <c r="M201" s="61"/>
      <c r="N201" s="72"/>
      <c r="O201" s="72"/>
      <c r="P201" s="72"/>
      <c r="Q201" s="63"/>
      <c r="R201" s="72"/>
      <c r="S201" s="72"/>
      <c r="T201" s="72"/>
      <c r="U201" s="72"/>
      <c r="V201" s="72"/>
      <c r="W201" s="72"/>
      <c r="X201" s="72"/>
      <c r="Y201" s="50"/>
      <c r="Z201" s="72"/>
      <c r="AA201" s="72"/>
      <c r="AB201" s="128"/>
      <c r="AC201" s="7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</row>
    <row r="202" spans="1:188" ht="17.25" customHeight="1" x14ac:dyDescent="0.2">
      <c r="A202" s="57"/>
      <c r="B202" s="58"/>
      <c r="C202" s="58"/>
      <c r="D202" s="58"/>
      <c r="E202" s="58"/>
      <c r="F202" s="59" t="s">
        <v>145</v>
      </c>
      <c r="G202" s="125" t="s">
        <v>212</v>
      </c>
      <c r="H202" s="61">
        <v>2494</v>
      </c>
      <c r="I202" s="61">
        <v>199</v>
      </c>
      <c r="J202" s="60">
        <f>H202+I202</f>
        <v>2693</v>
      </c>
      <c r="K202" s="61"/>
      <c r="L202" s="72" t="e">
        <f>#REF!+K202</f>
        <v>#REF!</v>
      </c>
      <c r="M202" s="61"/>
      <c r="N202" s="72" t="e">
        <f>L202+M202</f>
        <v>#REF!</v>
      </c>
      <c r="O202" s="72"/>
      <c r="P202" s="72" t="e">
        <f>O202+N202</f>
        <v>#REF!</v>
      </c>
      <c r="Q202" s="63"/>
      <c r="R202" s="72" t="e">
        <f>P202+Q202</f>
        <v>#REF!</v>
      </c>
      <c r="S202" s="72"/>
      <c r="T202" s="72" t="e">
        <f>R202+S202</f>
        <v>#REF!</v>
      </c>
      <c r="U202" s="72"/>
      <c r="V202" s="72" t="e">
        <f>T202+U202</f>
        <v>#REF!</v>
      </c>
      <c r="W202" s="72"/>
      <c r="X202" s="72" t="e">
        <f>V202+W202</f>
        <v>#REF!</v>
      </c>
      <c r="Y202" s="50"/>
      <c r="Z202" s="72" t="e">
        <f>X202+Y202</f>
        <v>#REF!</v>
      </c>
      <c r="AA202" s="72"/>
      <c r="AB202" s="128" t="e">
        <f>Z202+AA202</f>
        <v>#REF!</v>
      </c>
      <c r="AC202" s="72">
        <v>2000</v>
      </c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</row>
    <row r="203" spans="1:188" x14ac:dyDescent="0.2">
      <c r="A203" s="57"/>
      <c r="B203" s="58"/>
      <c r="C203" s="58"/>
      <c r="D203" s="58"/>
      <c r="E203" s="58"/>
      <c r="F203" s="59" t="s">
        <v>147</v>
      </c>
      <c r="G203" s="125" t="s">
        <v>170</v>
      </c>
      <c r="H203" s="61">
        <v>84884</v>
      </c>
      <c r="I203" s="61">
        <v>14155</v>
      </c>
      <c r="J203" s="60">
        <f>H203+I203</f>
        <v>99039</v>
      </c>
      <c r="K203" s="61"/>
      <c r="L203" s="72" t="e">
        <f>#REF!+K203</f>
        <v>#REF!</v>
      </c>
      <c r="M203" s="61"/>
      <c r="N203" s="72" t="e">
        <f>L203+M203</f>
        <v>#REF!</v>
      </c>
      <c r="O203" s="72"/>
      <c r="P203" s="72" t="e">
        <f>O203+N203</f>
        <v>#REF!</v>
      </c>
      <c r="Q203" s="63"/>
      <c r="R203" s="72" t="e">
        <f>P203+Q203</f>
        <v>#REF!</v>
      </c>
      <c r="S203" s="72"/>
      <c r="T203" s="72" t="e">
        <f>R203+S203</f>
        <v>#REF!</v>
      </c>
      <c r="U203" s="72"/>
      <c r="V203" s="72" t="e">
        <f>T203+U203</f>
        <v>#REF!</v>
      </c>
      <c r="W203" s="72"/>
      <c r="X203" s="72" t="e">
        <f>V203+W203</f>
        <v>#REF!</v>
      </c>
      <c r="Y203" s="50"/>
      <c r="Z203" s="72" t="e">
        <f>X203+Y203</f>
        <v>#REF!</v>
      </c>
      <c r="AA203" s="72"/>
      <c r="AB203" s="128" t="e">
        <f>Z203+AA203</f>
        <v>#REF!</v>
      </c>
      <c r="AC203" s="72">
        <v>50000</v>
      </c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</row>
    <row r="204" spans="1:188" ht="30" x14ac:dyDescent="0.2">
      <c r="A204" s="57"/>
      <c r="B204" s="58"/>
      <c r="C204" s="58"/>
      <c r="D204" s="58"/>
      <c r="E204" s="58"/>
      <c r="F204" s="59" t="s">
        <v>118</v>
      </c>
      <c r="G204" s="125" t="s">
        <v>171</v>
      </c>
      <c r="H204" s="61">
        <v>62517</v>
      </c>
      <c r="I204" s="61">
        <v>9135</v>
      </c>
      <c r="J204" s="60">
        <f>H204+I204</f>
        <v>71652</v>
      </c>
      <c r="K204" s="61"/>
      <c r="L204" s="72" t="e">
        <f>#REF!+K204</f>
        <v>#REF!</v>
      </c>
      <c r="M204" s="61"/>
      <c r="N204" s="72" t="e">
        <f>L204+M204</f>
        <v>#REF!</v>
      </c>
      <c r="O204" s="72"/>
      <c r="P204" s="72" t="e">
        <f>O204+N204</f>
        <v>#REF!</v>
      </c>
      <c r="Q204" s="63"/>
      <c r="R204" s="72" t="e">
        <f>P204+Q204</f>
        <v>#REF!</v>
      </c>
      <c r="S204" s="72"/>
      <c r="T204" s="72" t="e">
        <f>R204+S204</f>
        <v>#REF!</v>
      </c>
      <c r="U204" s="72"/>
      <c r="V204" s="72" t="e">
        <f>T204+U204</f>
        <v>#REF!</v>
      </c>
      <c r="W204" s="72"/>
      <c r="X204" s="72" t="e">
        <f>V204+W204</f>
        <v>#REF!</v>
      </c>
      <c r="Y204" s="50"/>
      <c r="Z204" s="72" t="e">
        <f>X204+Y204</f>
        <v>#REF!</v>
      </c>
      <c r="AA204" s="72"/>
      <c r="AB204" s="128" t="e">
        <f>Z204+AA204</f>
        <v>#REF!</v>
      </c>
      <c r="AC204" s="7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</row>
    <row r="205" spans="1:188" x14ac:dyDescent="0.2">
      <c r="A205" s="57"/>
      <c r="B205" s="58"/>
      <c r="C205" s="58"/>
      <c r="D205" s="58"/>
      <c r="E205" s="58" t="s">
        <v>35</v>
      </c>
      <c r="F205" s="59"/>
      <c r="G205" s="125" t="s">
        <v>213</v>
      </c>
      <c r="H205" s="143"/>
      <c r="I205" s="61">
        <v>9482</v>
      </c>
      <c r="J205" s="60">
        <f>H205+I205</f>
        <v>9482</v>
      </c>
      <c r="K205" s="61"/>
      <c r="L205" s="72" t="e">
        <f>#REF!+K205</f>
        <v>#REF!</v>
      </c>
      <c r="M205" s="143"/>
      <c r="N205" s="72" t="e">
        <f>L205+M205</f>
        <v>#REF!</v>
      </c>
      <c r="O205" s="72"/>
      <c r="P205" s="72" t="e">
        <f>O205+N205</f>
        <v>#REF!</v>
      </c>
      <c r="Q205" s="72"/>
      <c r="R205" s="72" t="e">
        <f>P205+Q205</f>
        <v>#REF!</v>
      </c>
      <c r="S205" s="72"/>
      <c r="T205" s="72" t="e">
        <f>R205+S205</f>
        <v>#REF!</v>
      </c>
      <c r="U205" s="72"/>
      <c r="V205" s="72" t="e">
        <f>T205+U205</f>
        <v>#REF!</v>
      </c>
      <c r="W205" s="72"/>
      <c r="X205" s="72" t="e">
        <f>V205+W205</f>
        <v>#REF!</v>
      </c>
      <c r="Y205" s="50"/>
      <c r="Z205" s="72" t="e">
        <f>X205+Y205</f>
        <v>#REF!</v>
      </c>
      <c r="AA205" s="72"/>
      <c r="AB205" s="128" t="e">
        <f>Z205+AA205</f>
        <v>#REF!</v>
      </c>
      <c r="AC205" s="7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</row>
    <row r="206" spans="1:188" ht="15.75" x14ac:dyDescent="0.2">
      <c r="A206" s="38"/>
      <c r="B206" s="39"/>
      <c r="C206" s="39"/>
      <c r="D206" s="39"/>
      <c r="E206" s="39" t="s">
        <v>172</v>
      </c>
      <c r="F206" s="40"/>
      <c r="G206" s="122" t="s">
        <v>173</v>
      </c>
      <c r="H206" s="113">
        <f t="shared" ref="H206:AB206" si="139">SUM(H207:H209)</f>
        <v>5578</v>
      </c>
      <c r="I206" s="144">
        <f t="shared" si="139"/>
        <v>0</v>
      </c>
      <c r="J206" s="113">
        <f t="shared" si="139"/>
        <v>5578</v>
      </c>
      <c r="K206" s="144">
        <f t="shared" si="139"/>
        <v>0</v>
      </c>
      <c r="L206" s="113" t="e">
        <f t="shared" si="139"/>
        <v>#REF!</v>
      </c>
      <c r="M206" s="113">
        <f>SUM(M207:M209)</f>
        <v>0</v>
      </c>
      <c r="N206" s="113" t="e">
        <f t="shared" si="139"/>
        <v>#REF!</v>
      </c>
      <c r="O206" s="113">
        <f t="shared" si="139"/>
        <v>0</v>
      </c>
      <c r="P206" s="113" t="e">
        <f t="shared" si="139"/>
        <v>#REF!</v>
      </c>
      <c r="Q206" s="113">
        <f t="shared" si="139"/>
        <v>0</v>
      </c>
      <c r="R206" s="113" t="e">
        <f t="shared" si="139"/>
        <v>#REF!</v>
      </c>
      <c r="S206" s="113">
        <f>SUM(S207:S209)</f>
        <v>0</v>
      </c>
      <c r="T206" s="113" t="e">
        <f t="shared" si="139"/>
        <v>#REF!</v>
      </c>
      <c r="U206" s="113">
        <f>SUM(U207:U209)</f>
        <v>0</v>
      </c>
      <c r="V206" s="113" t="e">
        <f t="shared" si="139"/>
        <v>#REF!</v>
      </c>
      <c r="W206" s="113">
        <f>SUM(W207:W209)</f>
        <v>0</v>
      </c>
      <c r="X206" s="113" t="e">
        <f t="shared" si="139"/>
        <v>#REF!</v>
      </c>
      <c r="Y206" s="113">
        <f>SUM(Y207:Y209)</f>
        <v>0</v>
      </c>
      <c r="Z206" s="113" t="e">
        <f t="shared" si="139"/>
        <v>#REF!</v>
      </c>
      <c r="AA206" s="113">
        <f>SUM(AA207:AA209)</f>
        <v>0</v>
      </c>
      <c r="AB206" s="114" t="e">
        <f t="shared" si="139"/>
        <v>#REF!</v>
      </c>
      <c r="AC206" s="113">
        <f>SUM(AC207:AC209)</f>
        <v>0</v>
      </c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</row>
    <row r="207" spans="1:188" x14ac:dyDescent="0.2">
      <c r="A207" s="57"/>
      <c r="B207" s="58"/>
      <c r="C207" s="58"/>
      <c r="D207" s="58"/>
      <c r="E207" s="58"/>
      <c r="F207" s="59"/>
      <c r="G207" s="125" t="s">
        <v>174</v>
      </c>
      <c r="H207" s="143"/>
      <c r="I207" s="61"/>
      <c r="J207" s="60"/>
      <c r="K207" s="61"/>
      <c r="L207" s="72"/>
      <c r="M207" s="143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50"/>
      <c r="Z207" s="72"/>
      <c r="AA207" s="72"/>
      <c r="AB207" s="128"/>
      <c r="AC207" s="7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</row>
    <row r="208" spans="1:188" x14ac:dyDescent="0.2">
      <c r="A208" s="57"/>
      <c r="B208" s="58"/>
      <c r="C208" s="58"/>
      <c r="D208" s="58"/>
      <c r="E208" s="58"/>
      <c r="F208" s="59"/>
      <c r="G208" s="125" t="s">
        <v>175</v>
      </c>
      <c r="H208" s="143"/>
      <c r="I208" s="61"/>
      <c r="J208" s="60"/>
      <c r="K208" s="61"/>
      <c r="L208" s="72"/>
      <c r="M208" s="143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50"/>
      <c r="Z208" s="72"/>
      <c r="AA208" s="72"/>
      <c r="AB208" s="128"/>
      <c r="AC208" s="7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</row>
    <row r="209" spans="1:188" x14ac:dyDescent="0.2">
      <c r="A209" s="57"/>
      <c r="B209" s="58"/>
      <c r="C209" s="58"/>
      <c r="D209" s="58"/>
      <c r="E209" s="58"/>
      <c r="F209" s="59" t="s">
        <v>118</v>
      </c>
      <c r="G209" s="125" t="s">
        <v>176</v>
      </c>
      <c r="H209" s="61">
        <v>5578</v>
      </c>
      <c r="I209" s="61">
        <v>0</v>
      </c>
      <c r="J209" s="60">
        <f>H209+I209</f>
        <v>5578</v>
      </c>
      <c r="K209" s="61"/>
      <c r="L209" s="72" t="e">
        <f>#REF!+K209</f>
        <v>#REF!</v>
      </c>
      <c r="M209" s="61"/>
      <c r="N209" s="72" t="e">
        <f>L209+M209</f>
        <v>#REF!</v>
      </c>
      <c r="O209" s="72"/>
      <c r="P209" s="72" t="e">
        <f>O209+N209</f>
        <v>#REF!</v>
      </c>
      <c r="Q209" s="72"/>
      <c r="R209" s="72" t="e">
        <f>P209+Q209</f>
        <v>#REF!</v>
      </c>
      <c r="S209" s="72"/>
      <c r="T209" s="72" t="e">
        <f>R209+S209</f>
        <v>#REF!</v>
      </c>
      <c r="U209" s="72"/>
      <c r="V209" s="72" t="e">
        <f>T209+U209</f>
        <v>#REF!</v>
      </c>
      <c r="W209" s="72"/>
      <c r="X209" s="72" t="e">
        <f>V209+W209</f>
        <v>#REF!</v>
      </c>
      <c r="Y209" s="50"/>
      <c r="Z209" s="72" t="e">
        <f>X209+Y209</f>
        <v>#REF!</v>
      </c>
      <c r="AA209" s="72"/>
      <c r="AB209" s="128" t="e">
        <f>Z209+AA209</f>
        <v>#REF!</v>
      </c>
      <c r="AC209" s="7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</row>
    <row r="210" spans="1:188" ht="15.75" x14ac:dyDescent="0.2">
      <c r="A210" s="38"/>
      <c r="B210" s="39"/>
      <c r="C210" s="39"/>
      <c r="D210" s="39"/>
      <c r="E210" s="39" t="s">
        <v>39</v>
      </c>
      <c r="F210" s="40"/>
      <c r="G210" s="122" t="s">
        <v>214</v>
      </c>
      <c r="H210" s="113">
        <f t="shared" ref="H210:AB210" si="140">H211+H212</f>
        <v>0</v>
      </c>
      <c r="I210" s="144">
        <f t="shared" si="140"/>
        <v>0</v>
      </c>
      <c r="J210" s="113">
        <f t="shared" si="140"/>
        <v>0</v>
      </c>
      <c r="K210" s="144">
        <f t="shared" si="140"/>
        <v>0</v>
      </c>
      <c r="L210" s="113" t="e">
        <f t="shared" si="140"/>
        <v>#REF!</v>
      </c>
      <c r="M210" s="113">
        <f>M211+M212</f>
        <v>0</v>
      </c>
      <c r="N210" s="113" t="e">
        <f t="shared" si="140"/>
        <v>#REF!</v>
      </c>
      <c r="O210" s="113">
        <f t="shared" si="140"/>
        <v>0</v>
      </c>
      <c r="P210" s="113" t="e">
        <f t="shared" si="140"/>
        <v>#REF!</v>
      </c>
      <c r="Q210" s="113">
        <f t="shared" si="140"/>
        <v>0</v>
      </c>
      <c r="R210" s="113" t="e">
        <f t="shared" si="140"/>
        <v>#REF!</v>
      </c>
      <c r="S210" s="113">
        <f>S211+S212</f>
        <v>0</v>
      </c>
      <c r="T210" s="113" t="e">
        <f t="shared" si="140"/>
        <v>#REF!</v>
      </c>
      <c r="U210" s="113">
        <f>U211+U212</f>
        <v>0</v>
      </c>
      <c r="V210" s="113" t="e">
        <f t="shared" si="140"/>
        <v>#REF!</v>
      </c>
      <c r="W210" s="113">
        <f>W211+W212</f>
        <v>0</v>
      </c>
      <c r="X210" s="113" t="e">
        <f t="shared" si="140"/>
        <v>#REF!</v>
      </c>
      <c r="Y210" s="113">
        <f>Y211+Y212</f>
        <v>0</v>
      </c>
      <c r="Z210" s="113" t="e">
        <f t="shared" si="140"/>
        <v>#REF!</v>
      </c>
      <c r="AA210" s="113">
        <f>AA211+AA212</f>
        <v>0</v>
      </c>
      <c r="AB210" s="114" t="e">
        <f t="shared" si="140"/>
        <v>#REF!</v>
      </c>
      <c r="AC210" s="113">
        <f>AC211+AC212</f>
        <v>0</v>
      </c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</row>
    <row r="211" spans="1:188" x14ac:dyDescent="0.2">
      <c r="A211" s="57"/>
      <c r="B211" s="58"/>
      <c r="C211" s="58"/>
      <c r="D211" s="58"/>
      <c r="E211" s="58"/>
      <c r="F211" s="59" t="s">
        <v>37</v>
      </c>
      <c r="G211" s="125" t="s">
        <v>215</v>
      </c>
      <c r="H211" s="143"/>
      <c r="I211" s="61"/>
      <c r="J211" s="60">
        <f>H211+I211</f>
        <v>0</v>
      </c>
      <c r="K211" s="61"/>
      <c r="L211" s="72" t="e">
        <f>#REF!+K211</f>
        <v>#REF!</v>
      </c>
      <c r="M211" s="143"/>
      <c r="N211" s="72" t="e">
        <f>L211+M211</f>
        <v>#REF!</v>
      </c>
      <c r="O211" s="72"/>
      <c r="P211" s="72" t="e">
        <f>O211+N211</f>
        <v>#REF!</v>
      </c>
      <c r="Q211" s="72"/>
      <c r="R211" s="72" t="e">
        <f>P211+Q211</f>
        <v>#REF!</v>
      </c>
      <c r="S211" s="72"/>
      <c r="T211" s="72" t="e">
        <f>R211+S211</f>
        <v>#REF!</v>
      </c>
      <c r="U211" s="72"/>
      <c r="V211" s="72" t="e">
        <f>T211+U211</f>
        <v>#REF!</v>
      </c>
      <c r="W211" s="72"/>
      <c r="X211" s="72" t="e">
        <f>V211+W211</f>
        <v>#REF!</v>
      </c>
      <c r="Y211" s="50"/>
      <c r="Z211" s="72" t="e">
        <f>X211+Y211</f>
        <v>#REF!</v>
      </c>
      <c r="AA211" s="72"/>
      <c r="AB211" s="128" t="e">
        <f>Z211+AA211</f>
        <v>#REF!</v>
      </c>
      <c r="AC211" s="7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</row>
    <row r="212" spans="1:188" x14ac:dyDescent="0.2">
      <c r="A212" s="57"/>
      <c r="B212" s="58"/>
      <c r="C212" s="58"/>
      <c r="D212" s="58"/>
      <c r="E212" s="58"/>
      <c r="F212" s="59"/>
      <c r="G212" s="125" t="s">
        <v>216</v>
      </c>
      <c r="H212" s="143"/>
      <c r="I212" s="61"/>
      <c r="J212" s="60"/>
      <c r="K212" s="61"/>
      <c r="L212" s="72" t="e">
        <f>#REF!+K212</f>
        <v>#REF!</v>
      </c>
      <c r="M212" s="143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50"/>
      <c r="Z212" s="72"/>
      <c r="AA212" s="72"/>
      <c r="AB212" s="128"/>
      <c r="AC212" s="7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</row>
    <row r="213" spans="1:188" x14ac:dyDescent="0.2">
      <c r="A213" s="57"/>
      <c r="B213" s="58"/>
      <c r="C213" s="58"/>
      <c r="D213" s="58"/>
      <c r="E213" s="58">
        <v>11</v>
      </c>
      <c r="F213" s="59"/>
      <c r="G213" s="125" t="s">
        <v>217</v>
      </c>
      <c r="H213" s="143"/>
      <c r="I213" s="61"/>
      <c r="J213" s="60">
        <f>H213+I213</f>
        <v>0</v>
      </c>
      <c r="K213" s="61"/>
      <c r="L213" s="72" t="e">
        <f>#REF!+K213</f>
        <v>#REF!</v>
      </c>
      <c r="M213" s="143"/>
      <c r="N213" s="72" t="e">
        <f>L213+M213</f>
        <v>#REF!</v>
      </c>
      <c r="O213" s="72"/>
      <c r="P213" s="72" t="e">
        <f>O213+N213</f>
        <v>#REF!</v>
      </c>
      <c r="Q213" s="72"/>
      <c r="R213" s="72" t="e">
        <f>P213+Q213</f>
        <v>#REF!</v>
      </c>
      <c r="S213" s="72"/>
      <c r="T213" s="72" t="e">
        <f>R213+S213</f>
        <v>#REF!</v>
      </c>
      <c r="U213" s="72"/>
      <c r="V213" s="72" t="e">
        <f>T213+U213</f>
        <v>#REF!</v>
      </c>
      <c r="W213" s="72"/>
      <c r="X213" s="72" t="e">
        <f>V213+W213</f>
        <v>#REF!</v>
      </c>
      <c r="Y213" s="50"/>
      <c r="Z213" s="72" t="e">
        <f>X213+Y213</f>
        <v>#REF!</v>
      </c>
      <c r="AA213" s="72"/>
      <c r="AB213" s="128" t="e">
        <f>Z213+AA213</f>
        <v>#REF!</v>
      </c>
      <c r="AC213" s="7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</row>
    <row r="214" spans="1:188" x14ac:dyDescent="0.2">
      <c r="A214" s="57"/>
      <c r="B214" s="58"/>
      <c r="C214" s="58"/>
      <c r="D214" s="58"/>
      <c r="E214" s="58">
        <v>13</v>
      </c>
      <c r="F214" s="59"/>
      <c r="G214" s="125" t="s">
        <v>177</v>
      </c>
      <c r="H214" s="143"/>
      <c r="I214" s="61"/>
      <c r="J214" s="60">
        <f>H214+I214</f>
        <v>0</v>
      </c>
      <c r="K214" s="61"/>
      <c r="L214" s="72" t="e">
        <f>#REF!+K214</f>
        <v>#REF!</v>
      </c>
      <c r="M214" s="143"/>
      <c r="N214" s="72" t="e">
        <f>L214+M214</f>
        <v>#REF!</v>
      </c>
      <c r="O214" s="72"/>
      <c r="P214" s="72" t="e">
        <f>O214+N214</f>
        <v>#REF!</v>
      </c>
      <c r="Q214" s="72"/>
      <c r="R214" s="72" t="e">
        <f>P214+Q214</f>
        <v>#REF!</v>
      </c>
      <c r="S214" s="72"/>
      <c r="T214" s="72" t="e">
        <f>R214+S214</f>
        <v>#REF!</v>
      </c>
      <c r="U214" s="72"/>
      <c r="V214" s="72" t="e">
        <f>T214+U214</f>
        <v>#REF!</v>
      </c>
      <c r="W214" s="72"/>
      <c r="X214" s="72" t="e">
        <f>V214+W214</f>
        <v>#REF!</v>
      </c>
      <c r="Y214" s="50"/>
      <c r="Z214" s="72" t="e">
        <f>X214+Y214</f>
        <v>#REF!</v>
      </c>
      <c r="AA214" s="72"/>
      <c r="AB214" s="128" t="e">
        <f>Z214+AA214</f>
        <v>#REF!</v>
      </c>
      <c r="AC214" s="7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</row>
    <row r="215" spans="1:188" x14ac:dyDescent="0.2">
      <c r="A215" s="57"/>
      <c r="B215" s="58"/>
      <c r="C215" s="58"/>
      <c r="D215" s="58"/>
      <c r="E215" s="58">
        <v>14</v>
      </c>
      <c r="F215" s="59"/>
      <c r="G215" s="125" t="s">
        <v>218</v>
      </c>
      <c r="H215" s="143"/>
      <c r="I215" s="61"/>
      <c r="J215" s="60">
        <f>H215+I215</f>
        <v>0</v>
      </c>
      <c r="K215" s="61"/>
      <c r="L215" s="72" t="e">
        <f>#REF!+K215</f>
        <v>#REF!</v>
      </c>
      <c r="M215" s="143"/>
      <c r="N215" s="72" t="e">
        <f>L215+M215</f>
        <v>#REF!</v>
      </c>
      <c r="O215" s="72"/>
      <c r="P215" s="72" t="e">
        <f>O215+N215</f>
        <v>#REF!</v>
      </c>
      <c r="Q215" s="72"/>
      <c r="R215" s="72" t="e">
        <f>P215+Q215</f>
        <v>#REF!</v>
      </c>
      <c r="S215" s="72"/>
      <c r="T215" s="72" t="e">
        <f>R215+S215</f>
        <v>#REF!</v>
      </c>
      <c r="U215" s="72"/>
      <c r="V215" s="72" t="e">
        <f>T215+U215</f>
        <v>#REF!</v>
      </c>
      <c r="W215" s="72"/>
      <c r="X215" s="72" t="e">
        <f>V215+W215</f>
        <v>#REF!</v>
      </c>
      <c r="Y215" s="50"/>
      <c r="Z215" s="72" t="e">
        <f>X215+Y215</f>
        <v>#REF!</v>
      </c>
      <c r="AA215" s="72"/>
      <c r="AB215" s="128" t="e">
        <f>Z215+AA215</f>
        <v>#REF!</v>
      </c>
      <c r="AC215" s="7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</row>
    <row r="216" spans="1:188" x14ac:dyDescent="0.2">
      <c r="A216" s="57"/>
      <c r="B216" s="58"/>
      <c r="C216" s="58"/>
      <c r="D216" s="58"/>
      <c r="E216" s="58"/>
      <c r="F216" s="59"/>
      <c r="G216" s="125" t="s">
        <v>219</v>
      </c>
      <c r="H216" s="143"/>
      <c r="I216" s="61"/>
      <c r="J216" s="60"/>
      <c r="K216" s="61"/>
      <c r="L216" s="72"/>
      <c r="M216" s="143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50"/>
      <c r="Z216" s="72"/>
      <c r="AA216" s="72"/>
      <c r="AB216" s="128"/>
      <c r="AC216" s="7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</row>
    <row r="217" spans="1:188" ht="30" x14ac:dyDescent="0.2">
      <c r="A217" s="57"/>
      <c r="B217" s="58"/>
      <c r="C217" s="58"/>
      <c r="D217" s="58"/>
      <c r="E217" s="58"/>
      <c r="F217" s="59"/>
      <c r="G217" s="125" t="s">
        <v>220</v>
      </c>
      <c r="H217" s="143"/>
      <c r="I217" s="61"/>
      <c r="J217" s="60"/>
      <c r="K217" s="61"/>
      <c r="L217" s="72"/>
      <c r="M217" s="143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50"/>
      <c r="Z217" s="72"/>
      <c r="AA217" s="72"/>
      <c r="AB217" s="128"/>
      <c r="AC217" s="7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</row>
    <row r="218" spans="1:188" ht="15.75" x14ac:dyDescent="0.2">
      <c r="A218" s="38"/>
      <c r="B218" s="39"/>
      <c r="C218" s="39"/>
      <c r="D218" s="39"/>
      <c r="E218" s="39" t="s">
        <v>118</v>
      </c>
      <c r="F218" s="40"/>
      <c r="G218" s="122" t="s">
        <v>178</v>
      </c>
      <c r="H218" s="113">
        <f t="shared" ref="H218:AB218" si="141">H219+H220+H221+H222</f>
        <v>0</v>
      </c>
      <c r="I218" s="144">
        <f t="shared" si="141"/>
        <v>0</v>
      </c>
      <c r="J218" s="113">
        <f t="shared" si="141"/>
        <v>0</v>
      </c>
      <c r="K218" s="144">
        <f t="shared" si="141"/>
        <v>0</v>
      </c>
      <c r="L218" s="113" t="e">
        <f t="shared" si="141"/>
        <v>#REF!</v>
      </c>
      <c r="M218" s="113">
        <f>M219+M220+M221+M222</f>
        <v>0</v>
      </c>
      <c r="N218" s="113" t="e">
        <f t="shared" si="141"/>
        <v>#REF!</v>
      </c>
      <c r="O218" s="113">
        <f t="shared" si="141"/>
        <v>0</v>
      </c>
      <c r="P218" s="113" t="e">
        <f t="shared" si="141"/>
        <v>#REF!</v>
      </c>
      <c r="Q218" s="113">
        <f t="shared" si="141"/>
        <v>0</v>
      </c>
      <c r="R218" s="113" t="e">
        <f t="shared" si="141"/>
        <v>#REF!</v>
      </c>
      <c r="S218" s="113">
        <f>S219+S220+S221+S222</f>
        <v>0</v>
      </c>
      <c r="T218" s="113" t="e">
        <f t="shared" si="141"/>
        <v>#REF!</v>
      </c>
      <c r="U218" s="113">
        <f>U219+U220+U221+U222</f>
        <v>0</v>
      </c>
      <c r="V218" s="113" t="e">
        <f t="shared" si="141"/>
        <v>#REF!</v>
      </c>
      <c r="W218" s="113">
        <f>W219+W220+W221+W222</f>
        <v>0</v>
      </c>
      <c r="X218" s="113" t="e">
        <f t="shared" si="141"/>
        <v>#REF!</v>
      </c>
      <c r="Y218" s="113">
        <f>Y219+Y220+Y221+Y222</f>
        <v>0</v>
      </c>
      <c r="Z218" s="113" t="e">
        <f t="shared" si="141"/>
        <v>#REF!</v>
      </c>
      <c r="AA218" s="113">
        <f>AA219+AA220+AA221+AA222</f>
        <v>0</v>
      </c>
      <c r="AB218" s="114" t="e">
        <f t="shared" si="141"/>
        <v>#REF!</v>
      </c>
      <c r="AC218" s="113">
        <f>AC219+AC220+AC221+AC222</f>
        <v>0</v>
      </c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</row>
    <row r="219" spans="1:188" x14ac:dyDescent="0.2">
      <c r="A219" s="57"/>
      <c r="B219" s="58"/>
      <c r="C219" s="58"/>
      <c r="D219" s="58"/>
      <c r="E219" s="58"/>
      <c r="F219" s="59"/>
      <c r="G219" s="125" t="s">
        <v>179</v>
      </c>
      <c r="H219" s="143"/>
      <c r="I219" s="61"/>
      <c r="J219" s="60"/>
      <c r="K219" s="61"/>
      <c r="L219" s="72"/>
      <c r="M219" s="143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50"/>
      <c r="Z219" s="72"/>
      <c r="AA219" s="72"/>
      <c r="AB219" s="128"/>
      <c r="AC219" s="7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</row>
    <row r="220" spans="1:188" x14ac:dyDescent="0.2">
      <c r="A220" s="57"/>
      <c r="B220" s="58"/>
      <c r="C220" s="58"/>
      <c r="D220" s="58"/>
      <c r="E220" s="58"/>
      <c r="F220" s="59" t="s">
        <v>24</v>
      </c>
      <c r="G220" s="125" t="s">
        <v>180</v>
      </c>
      <c r="H220" s="143"/>
      <c r="I220" s="61"/>
      <c r="J220" s="60">
        <f>H220+I220</f>
        <v>0</v>
      </c>
      <c r="K220" s="61"/>
      <c r="L220" s="72" t="e">
        <f>#REF!+K220</f>
        <v>#REF!</v>
      </c>
      <c r="M220" s="143"/>
      <c r="N220" s="72" t="e">
        <f>L220+M220</f>
        <v>#REF!</v>
      </c>
      <c r="O220" s="72"/>
      <c r="P220" s="72" t="e">
        <f>O220+N220</f>
        <v>#REF!</v>
      </c>
      <c r="Q220" s="72"/>
      <c r="R220" s="72" t="e">
        <f>P220+Q220</f>
        <v>#REF!</v>
      </c>
      <c r="S220" s="72"/>
      <c r="T220" s="72" t="e">
        <f>R220+S220</f>
        <v>#REF!</v>
      </c>
      <c r="U220" s="72"/>
      <c r="V220" s="72" t="e">
        <f>T220+U220</f>
        <v>#REF!</v>
      </c>
      <c r="W220" s="72"/>
      <c r="X220" s="72" t="e">
        <f>V220+W220</f>
        <v>#REF!</v>
      </c>
      <c r="Y220" s="50"/>
      <c r="Z220" s="72" t="e">
        <f>X220+Y220</f>
        <v>#REF!</v>
      </c>
      <c r="AA220" s="72"/>
      <c r="AB220" s="128" t="e">
        <f>Z220+AA220</f>
        <v>#REF!</v>
      </c>
      <c r="AC220" s="7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</row>
    <row r="221" spans="1:188" x14ac:dyDescent="0.2">
      <c r="A221" s="57"/>
      <c r="B221" s="58"/>
      <c r="C221" s="58"/>
      <c r="D221" s="58"/>
      <c r="E221" s="58"/>
      <c r="F221" s="59"/>
      <c r="G221" s="125" t="s">
        <v>181</v>
      </c>
      <c r="H221" s="143"/>
      <c r="I221" s="61"/>
      <c r="J221" s="60"/>
      <c r="K221" s="61"/>
      <c r="L221" s="72" t="e">
        <f>#REF!+K221</f>
        <v>#REF!</v>
      </c>
      <c r="M221" s="143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50"/>
      <c r="Z221" s="72"/>
      <c r="AA221" s="72"/>
      <c r="AB221" s="128"/>
      <c r="AC221" s="7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</row>
    <row r="222" spans="1:188" x14ac:dyDescent="0.2">
      <c r="A222" s="57"/>
      <c r="B222" s="58"/>
      <c r="C222" s="58"/>
      <c r="D222" s="58"/>
      <c r="E222" s="58"/>
      <c r="F222" s="59" t="s">
        <v>118</v>
      </c>
      <c r="G222" s="125" t="s">
        <v>182</v>
      </c>
      <c r="H222" s="143"/>
      <c r="I222" s="61">
        <v>0</v>
      </c>
      <c r="J222" s="60">
        <f>H222+I222</f>
        <v>0</v>
      </c>
      <c r="K222" s="61"/>
      <c r="L222" s="72" t="e">
        <f>#REF!+K222</f>
        <v>#REF!</v>
      </c>
      <c r="M222" s="143"/>
      <c r="N222" s="72" t="e">
        <f>L222+M222</f>
        <v>#REF!</v>
      </c>
      <c r="O222" s="72"/>
      <c r="P222" s="72" t="e">
        <f>O222+N222</f>
        <v>#REF!</v>
      </c>
      <c r="Q222" s="72"/>
      <c r="R222" s="72" t="e">
        <f>P222+Q222</f>
        <v>#REF!</v>
      </c>
      <c r="S222" s="72"/>
      <c r="T222" s="72" t="e">
        <f>R222+S222</f>
        <v>#REF!</v>
      </c>
      <c r="U222" s="72"/>
      <c r="V222" s="72" t="e">
        <f>T222+U222</f>
        <v>#REF!</v>
      </c>
      <c r="W222" s="72"/>
      <c r="X222" s="72" t="e">
        <f>V222+W222</f>
        <v>#REF!</v>
      </c>
      <c r="Y222" s="50"/>
      <c r="Z222" s="72" t="e">
        <f>X222+Y222</f>
        <v>#REF!</v>
      </c>
      <c r="AA222" s="72"/>
      <c r="AB222" s="128" t="e">
        <f>Z222+AA222</f>
        <v>#REF!</v>
      </c>
      <c r="AC222" s="7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</row>
    <row r="223" spans="1:188" ht="15.75" x14ac:dyDescent="0.2">
      <c r="A223" s="38"/>
      <c r="B223" s="39"/>
      <c r="C223" s="39"/>
      <c r="D223" s="39" t="s">
        <v>119</v>
      </c>
      <c r="E223" s="39"/>
      <c r="F223" s="40"/>
      <c r="G223" s="122" t="s">
        <v>221</v>
      </c>
      <c r="H223" s="113">
        <f t="shared" ref="H223:AB223" si="142">H224</f>
        <v>0</v>
      </c>
      <c r="I223" s="144">
        <f t="shared" si="142"/>
        <v>0</v>
      </c>
      <c r="J223" s="113">
        <f t="shared" si="142"/>
        <v>0</v>
      </c>
      <c r="K223" s="144">
        <f t="shared" si="142"/>
        <v>0</v>
      </c>
      <c r="L223" s="113" t="e">
        <f t="shared" si="142"/>
        <v>#REF!</v>
      </c>
      <c r="M223" s="113">
        <f>M224</f>
        <v>0</v>
      </c>
      <c r="N223" s="113" t="e">
        <f t="shared" si="142"/>
        <v>#REF!</v>
      </c>
      <c r="O223" s="113">
        <f t="shared" si="142"/>
        <v>0</v>
      </c>
      <c r="P223" s="113" t="e">
        <f t="shared" si="142"/>
        <v>#REF!</v>
      </c>
      <c r="Q223" s="113">
        <f t="shared" si="142"/>
        <v>0</v>
      </c>
      <c r="R223" s="113" t="e">
        <f t="shared" si="142"/>
        <v>#REF!</v>
      </c>
      <c r="S223" s="113">
        <f>S224</f>
        <v>0</v>
      </c>
      <c r="T223" s="113" t="e">
        <f t="shared" si="142"/>
        <v>#REF!</v>
      </c>
      <c r="U223" s="113">
        <f>U224</f>
        <v>0</v>
      </c>
      <c r="V223" s="113" t="e">
        <f t="shared" si="142"/>
        <v>#REF!</v>
      </c>
      <c r="W223" s="113">
        <f>W224</f>
        <v>0</v>
      </c>
      <c r="X223" s="113" t="e">
        <f t="shared" si="142"/>
        <v>#REF!</v>
      </c>
      <c r="Y223" s="113">
        <f>Y224</f>
        <v>0</v>
      </c>
      <c r="Z223" s="113" t="e">
        <f t="shared" si="142"/>
        <v>#REF!</v>
      </c>
      <c r="AA223" s="113">
        <f>AA224</f>
        <v>0</v>
      </c>
      <c r="AB223" s="114" t="e">
        <f t="shared" si="142"/>
        <v>#REF!</v>
      </c>
      <c r="AC223" s="113">
        <f>AC224</f>
        <v>0</v>
      </c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</row>
    <row r="224" spans="1:188" ht="30" x14ac:dyDescent="0.2">
      <c r="A224" s="57"/>
      <c r="B224" s="58"/>
      <c r="C224" s="58"/>
      <c r="D224" s="58"/>
      <c r="E224" s="58" t="s">
        <v>147</v>
      </c>
      <c r="F224" s="59"/>
      <c r="G224" s="125" t="s">
        <v>222</v>
      </c>
      <c r="H224" s="143"/>
      <c r="I224" s="61"/>
      <c r="J224" s="60">
        <f>H224+I224</f>
        <v>0</v>
      </c>
      <c r="K224" s="61"/>
      <c r="L224" s="72" t="e">
        <f>#REF!+K224</f>
        <v>#REF!</v>
      </c>
      <c r="M224" s="143"/>
      <c r="N224" s="72" t="e">
        <f>L224+M224</f>
        <v>#REF!</v>
      </c>
      <c r="O224" s="72"/>
      <c r="P224" s="72" t="e">
        <f>O224+N224</f>
        <v>#REF!</v>
      </c>
      <c r="Q224" s="72"/>
      <c r="R224" s="72" t="e">
        <f>P224+Q224</f>
        <v>#REF!</v>
      </c>
      <c r="S224" s="72"/>
      <c r="T224" s="72" t="e">
        <f>R224+S224</f>
        <v>#REF!</v>
      </c>
      <c r="U224" s="72"/>
      <c r="V224" s="72" t="e">
        <f>T224+U224</f>
        <v>#REF!</v>
      </c>
      <c r="W224" s="72"/>
      <c r="X224" s="72" t="e">
        <f>V224+W224</f>
        <v>#REF!</v>
      </c>
      <c r="Y224" s="50"/>
      <c r="Z224" s="72" t="e">
        <f>X224+Y224</f>
        <v>#REF!</v>
      </c>
      <c r="AA224" s="72"/>
      <c r="AB224" s="128" t="e">
        <f>Z224+AA224</f>
        <v>#REF!</v>
      </c>
      <c r="AC224" s="7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</row>
    <row r="225" spans="1:188" ht="30" x14ac:dyDescent="0.2">
      <c r="A225" s="38"/>
      <c r="B225" s="39"/>
      <c r="C225" s="39"/>
      <c r="D225" s="39">
        <v>51</v>
      </c>
      <c r="E225" s="39"/>
      <c r="F225" s="40"/>
      <c r="G225" s="122" t="s">
        <v>99</v>
      </c>
      <c r="H225" s="113">
        <f t="shared" ref="H225:I226" si="143">H226</f>
        <v>0</v>
      </c>
      <c r="I225" s="144">
        <f t="shared" si="143"/>
        <v>0</v>
      </c>
      <c r="J225" s="113">
        <f t="shared" ref="J225:AC226" si="144">J226</f>
        <v>0</v>
      </c>
      <c r="K225" s="144">
        <f t="shared" si="144"/>
        <v>0</v>
      </c>
      <c r="L225" s="113" t="e">
        <f>L226</f>
        <v>#REF!</v>
      </c>
      <c r="M225" s="113">
        <f>M226</f>
        <v>0</v>
      </c>
      <c r="N225" s="113" t="e">
        <f t="shared" si="144"/>
        <v>#REF!</v>
      </c>
      <c r="O225" s="113">
        <f t="shared" si="144"/>
        <v>0</v>
      </c>
      <c r="P225" s="113" t="e">
        <f t="shared" si="144"/>
        <v>#REF!</v>
      </c>
      <c r="Q225" s="113">
        <f t="shared" si="144"/>
        <v>0</v>
      </c>
      <c r="R225" s="113" t="e">
        <f t="shared" si="144"/>
        <v>#REF!</v>
      </c>
      <c r="S225" s="113">
        <f t="shared" si="144"/>
        <v>0</v>
      </c>
      <c r="T225" s="113" t="e">
        <f t="shared" si="144"/>
        <v>#REF!</v>
      </c>
      <c r="U225" s="113">
        <f t="shared" si="144"/>
        <v>0</v>
      </c>
      <c r="V225" s="113" t="e">
        <f t="shared" si="144"/>
        <v>#REF!</v>
      </c>
      <c r="W225" s="113">
        <f t="shared" si="144"/>
        <v>0</v>
      </c>
      <c r="X225" s="113" t="e">
        <f t="shared" si="144"/>
        <v>#REF!</v>
      </c>
      <c r="Y225" s="113">
        <f t="shared" si="144"/>
        <v>0</v>
      </c>
      <c r="Z225" s="113" t="e">
        <f t="shared" si="144"/>
        <v>#REF!</v>
      </c>
      <c r="AA225" s="113">
        <f t="shared" si="144"/>
        <v>0</v>
      </c>
      <c r="AB225" s="114" t="e">
        <f t="shared" si="144"/>
        <v>#REF!</v>
      </c>
      <c r="AC225" s="113">
        <f t="shared" si="144"/>
        <v>0</v>
      </c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</row>
    <row r="226" spans="1:188" ht="15.75" x14ac:dyDescent="0.2">
      <c r="A226" s="38"/>
      <c r="B226" s="39"/>
      <c r="C226" s="39"/>
      <c r="D226" s="39"/>
      <c r="E226" s="39" t="s">
        <v>37</v>
      </c>
      <c r="F226" s="40"/>
      <c r="G226" s="112" t="s">
        <v>120</v>
      </c>
      <c r="H226" s="113">
        <f t="shared" si="143"/>
        <v>0</v>
      </c>
      <c r="I226" s="144">
        <f t="shared" si="143"/>
        <v>0</v>
      </c>
      <c r="J226" s="113">
        <f t="shared" si="144"/>
        <v>0</v>
      </c>
      <c r="K226" s="144">
        <f t="shared" si="144"/>
        <v>0</v>
      </c>
      <c r="L226" s="113" t="e">
        <f>L227</f>
        <v>#REF!</v>
      </c>
      <c r="M226" s="113">
        <f>M227</f>
        <v>0</v>
      </c>
      <c r="N226" s="113" t="e">
        <f t="shared" si="144"/>
        <v>#REF!</v>
      </c>
      <c r="O226" s="113">
        <f t="shared" si="144"/>
        <v>0</v>
      </c>
      <c r="P226" s="113" t="e">
        <f t="shared" si="144"/>
        <v>#REF!</v>
      </c>
      <c r="Q226" s="113">
        <f t="shared" si="144"/>
        <v>0</v>
      </c>
      <c r="R226" s="113" t="e">
        <f t="shared" si="144"/>
        <v>#REF!</v>
      </c>
      <c r="S226" s="113">
        <f t="shared" si="144"/>
        <v>0</v>
      </c>
      <c r="T226" s="113" t="e">
        <f t="shared" si="144"/>
        <v>#REF!</v>
      </c>
      <c r="U226" s="113">
        <f t="shared" si="144"/>
        <v>0</v>
      </c>
      <c r="V226" s="113" t="e">
        <f t="shared" si="144"/>
        <v>#REF!</v>
      </c>
      <c r="W226" s="113">
        <f t="shared" si="144"/>
        <v>0</v>
      </c>
      <c r="X226" s="113" t="e">
        <f t="shared" si="144"/>
        <v>#REF!</v>
      </c>
      <c r="Y226" s="113">
        <f t="shared" si="144"/>
        <v>0</v>
      </c>
      <c r="Z226" s="113" t="e">
        <f t="shared" si="144"/>
        <v>#REF!</v>
      </c>
      <c r="AA226" s="113">
        <f t="shared" si="144"/>
        <v>0</v>
      </c>
      <c r="AB226" s="114" t="e">
        <f t="shared" si="144"/>
        <v>#REF!</v>
      </c>
      <c r="AC226" s="113">
        <f t="shared" si="144"/>
        <v>0</v>
      </c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</row>
    <row r="227" spans="1:188" x14ac:dyDescent="0.2">
      <c r="A227" s="57"/>
      <c r="B227" s="58"/>
      <c r="C227" s="58"/>
      <c r="D227" s="58"/>
      <c r="E227" s="58"/>
      <c r="F227" s="59" t="s">
        <v>37</v>
      </c>
      <c r="G227" s="125" t="s">
        <v>121</v>
      </c>
      <c r="H227" s="143"/>
      <c r="I227" s="61"/>
      <c r="J227" s="60">
        <f>H227+I227</f>
        <v>0</v>
      </c>
      <c r="K227" s="61"/>
      <c r="L227" s="72" t="e">
        <f>#REF!+K227</f>
        <v>#REF!</v>
      </c>
      <c r="M227" s="143"/>
      <c r="N227" s="72" t="e">
        <f>L227+M227</f>
        <v>#REF!</v>
      </c>
      <c r="O227" s="72"/>
      <c r="P227" s="72" t="e">
        <f>O227+N227</f>
        <v>#REF!</v>
      </c>
      <c r="Q227" s="72"/>
      <c r="R227" s="72" t="e">
        <f>P227+Q227</f>
        <v>#REF!</v>
      </c>
      <c r="S227" s="72"/>
      <c r="T227" s="72" t="e">
        <f>R227+S227</f>
        <v>#REF!</v>
      </c>
      <c r="U227" s="72"/>
      <c r="V227" s="72" t="e">
        <f>T227+U227</f>
        <v>#REF!</v>
      </c>
      <c r="W227" s="72"/>
      <c r="X227" s="72" t="e">
        <f>V227+W227</f>
        <v>#REF!</v>
      </c>
      <c r="Y227" s="50"/>
      <c r="Z227" s="72" t="e">
        <f>X227+Y227</f>
        <v>#REF!</v>
      </c>
      <c r="AA227" s="72"/>
      <c r="AB227" s="128" t="e">
        <f>Z227+AA227</f>
        <v>#REF!</v>
      </c>
      <c r="AC227" s="7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</row>
    <row r="228" spans="1:188" ht="31.5" x14ac:dyDescent="0.2">
      <c r="A228" s="57"/>
      <c r="B228" s="58"/>
      <c r="C228" s="58"/>
      <c r="D228" s="39">
        <v>56</v>
      </c>
      <c r="E228" s="58"/>
      <c r="F228" s="59"/>
      <c r="G228" s="112" t="s">
        <v>199</v>
      </c>
      <c r="H228" s="143">
        <f>+H229</f>
        <v>0</v>
      </c>
      <c r="I228" s="143">
        <f t="shared" ref="I228:AB228" si="145">+I229</f>
        <v>0</v>
      </c>
      <c r="J228" s="143">
        <f t="shared" si="145"/>
        <v>0</v>
      </c>
      <c r="K228" s="143">
        <f t="shared" si="145"/>
        <v>0</v>
      </c>
      <c r="L228" s="143">
        <f t="shared" si="145"/>
        <v>0</v>
      </c>
      <c r="M228" s="143">
        <f t="shared" si="145"/>
        <v>0</v>
      </c>
      <c r="N228" s="143">
        <f t="shared" si="145"/>
        <v>0</v>
      </c>
      <c r="O228" s="143">
        <f t="shared" si="145"/>
        <v>0</v>
      </c>
      <c r="P228" s="143">
        <f t="shared" si="145"/>
        <v>0</v>
      </c>
      <c r="Q228" s="143">
        <f t="shared" si="145"/>
        <v>0</v>
      </c>
      <c r="R228" s="143">
        <f t="shared" si="145"/>
        <v>0</v>
      </c>
      <c r="S228" s="143">
        <f t="shared" si="145"/>
        <v>0</v>
      </c>
      <c r="T228" s="143">
        <f t="shared" si="145"/>
        <v>0</v>
      </c>
      <c r="U228" s="143">
        <f t="shared" si="145"/>
        <v>0</v>
      </c>
      <c r="V228" s="143">
        <f t="shared" si="145"/>
        <v>0</v>
      </c>
      <c r="W228" s="143">
        <f t="shared" si="145"/>
        <v>0</v>
      </c>
      <c r="X228" s="143">
        <f t="shared" si="145"/>
        <v>0</v>
      </c>
      <c r="Y228" s="143">
        <f t="shared" si="145"/>
        <v>0</v>
      </c>
      <c r="Z228" s="143">
        <f t="shared" si="145"/>
        <v>0</v>
      </c>
      <c r="AA228" s="143">
        <f t="shared" si="145"/>
        <v>0</v>
      </c>
      <c r="AB228" s="143">
        <f t="shared" si="145"/>
        <v>0</v>
      </c>
      <c r="AC228" s="7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</row>
    <row r="229" spans="1:188" x14ac:dyDescent="0.2">
      <c r="A229" s="57"/>
      <c r="B229" s="58"/>
      <c r="C229" s="58"/>
      <c r="D229" s="58"/>
      <c r="E229" s="78" t="s">
        <v>78</v>
      </c>
      <c r="F229" s="59"/>
      <c r="G229" s="125" t="s">
        <v>223</v>
      </c>
      <c r="H229" s="143"/>
      <c r="I229" s="61"/>
      <c r="J229" s="60"/>
      <c r="K229" s="61"/>
      <c r="L229" s="72"/>
      <c r="M229" s="143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50"/>
      <c r="Z229" s="72"/>
      <c r="AA229" s="72"/>
      <c r="AB229" s="128"/>
      <c r="AC229" s="7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</row>
    <row r="230" spans="1:188" ht="15.75" x14ac:dyDescent="0.2">
      <c r="A230" s="38"/>
      <c r="B230" s="39"/>
      <c r="C230" s="39"/>
      <c r="D230" s="39">
        <v>57</v>
      </c>
      <c r="E230" s="39"/>
      <c r="F230" s="40"/>
      <c r="G230" s="122" t="s">
        <v>224</v>
      </c>
      <c r="H230" s="113">
        <f t="shared" ref="H230:L230" si="146">H232</f>
        <v>30893</v>
      </c>
      <c r="I230" s="144">
        <f t="shared" si="146"/>
        <v>2370</v>
      </c>
      <c r="J230" s="113">
        <f t="shared" si="146"/>
        <v>33263</v>
      </c>
      <c r="K230" s="144">
        <f>K232</f>
        <v>0</v>
      </c>
      <c r="L230" s="113" t="e">
        <f t="shared" si="146"/>
        <v>#REF!</v>
      </c>
      <c r="M230" s="113">
        <f>M232</f>
        <v>0</v>
      </c>
      <c r="N230" s="113" t="e">
        <f t="shared" ref="N230:AB230" si="147">N232</f>
        <v>#REF!</v>
      </c>
      <c r="O230" s="113">
        <f t="shared" si="147"/>
        <v>0</v>
      </c>
      <c r="P230" s="113" t="e">
        <f t="shared" si="147"/>
        <v>#REF!</v>
      </c>
      <c r="Q230" s="113">
        <f t="shared" si="147"/>
        <v>0</v>
      </c>
      <c r="R230" s="113" t="e">
        <f t="shared" si="147"/>
        <v>#REF!</v>
      </c>
      <c r="S230" s="113">
        <f>S232</f>
        <v>0</v>
      </c>
      <c r="T230" s="113" t="e">
        <f t="shared" si="147"/>
        <v>#REF!</v>
      </c>
      <c r="U230" s="113">
        <f>U232</f>
        <v>0</v>
      </c>
      <c r="V230" s="113" t="e">
        <f t="shared" si="147"/>
        <v>#REF!</v>
      </c>
      <c r="W230" s="113">
        <f>W232</f>
        <v>0</v>
      </c>
      <c r="X230" s="113" t="e">
        <f t="shared" si="147"/>
        <v>#REF!</v>
      </c>
      <c r="Y230" s="113">
        <f>Y232</f>
        <v>0</v>
      </c>
      <c r="Z230" s="113" t="e">
        <f t="shared" si="147"/>
        <v>#REF!</v>
      </c>
      <c r="AA230" s="113">
        <f>AA232</f>
        <v>0</v>
      </c>
      <c r="AB230" s="114" t="e">
        <f t="shared" si="147"/>
        <v>#REF!</v>
      </c>
      <c r="AC230" s="113">
        <f>AC232</f>
        <v>10000</v>
      </c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</row>
    <row r="231" spans="1:188" ht="15.75" x14ac:dyDescent="0.2">
      <c r="A231" s="38"/>
      <c r="B231" s="39"/>
      <c r="C231" s="39"/>
      <c r="D231" s="39"/>
      <c r="E231" s="39"/>
      <c r="F231" s="40"/>
      <c r="G231" s="112" t="s">
        <v>126</v>
      </c>
      <c r="H231" s="75"/>
      <c r="I231" s="145"/>
      <c r="J231" s="75"/>
      <c r="K231" s="42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46"/>
      <c r="Z231" s="75"/>
      <c r="AA231" s="75"/>
      <c r="AB231" s="146"/>
      <c r="AC231" s="75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</row>
    <row r="232" spans="1:188" ht="15.75" x14ac:dyDescent="0.2">
      <c r="A232" s="38"/>
      <c r="B232" s="39"/>
      <c r="C232" s="39"/>
      <c r="D232" s="39"/>
      <c r="E232" s="39" t="s">
        <v>35</v>
      </c>
      <c r="F232" s="40"/>
      <c r="G232" s="112" t="s">
        <v>127</v>
      </c>
      <c r="H232" s="113">
        <f t="shared" ref="H232:AB232" si="148">H234+H233</f>
        <v>30893</v>
      </c>
      <c r="I232" s="144">
        <f t="shared" si="148"/>
        <v>2370</v>
      </c>
      <c r="J232" s="113">
        <f t="shared" si="148"/>
        <v>33263</v>
      </c>
      <c r="K232" s="144">
        <f t="shared" si="148"/>
        <v>0</v>
      </c>
      <c r="L232" s="113" t="e">
        <f t="shared" si="148"/>
        <v>#REF!</v>
      </c>
      <c r="M232" s="113">
        <f>M234+M233</f>
        <v>0</v>
      </c>
      <c r="N232" s="113" t="e">
        <f t="shared" si="148"/>
        <v>#REF!</v>
      </c>
      <c r="O232" s="113">
        <f t="shared" si="148"/>
        <v>0</v>
      </c>
      <c r="P232" s="113" t="e">
        <f t="shared" si="148"/>
        <v>#REF!</v>
      </c>
      <c r="Q232" s="113">
        <f t="shared" si="148"/>
        <v>0</v>
      </c>
      <c r="R232" s="113" t="e">
        <f t="shared" si="148"/>
        <v>#REF!</v>
      </c>
      <c r="S232" s="113">
        <f>S234+S233</f>
        <v>0</v>
      </c>
      <c r="T232" s="113" t="e">
        <f t="shared" si="148"/>
        <v>#REF!</v>
      </c>
      <c r="U232" s="113">
        <f>U234+U233</f>
        <v>0</v>
      </c>
      <c r="V232" s="113" t="e">
        <f t="shared" si="148"/>
        <v>#REF!</v>
      </c>
      <c r="W232" s="113">
        <f>W234+W233</f>
        <v>0</v>
      </c>
      <c r="X232" s="113" t="e">
        <f t="shared" si="148"/>
        <v>#REF!</v>
      </c>
      <c r="Y232" s="113">
        <f>Y234+Y233</f>
        <v>0</v>
      </c>
      <c r="Z232" s="113" t="e">
        <f t="shared" si="148"/>
        <v>#REF!</v>
      </c>
      <c r="AA232" s="113">
        <f>AA234+AA233</f>
        <v>0</v>
      </c>
      <c r="AB232" s="114" t="e">
        <f t="shared" si="148"/>
        <v>#REF!</v>
      </c>
      <c r="AC232" s="113">
        <f>AC234+AC233</f>
        <v>10000</v>
      </c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</row>
    <row r="233" spans="1:188" x14ac:dyDescent="0.2">
      <c r="A233" s="57"/>
      <c r="B233" s="58"/>
      <c r="C233" s="58"/>
      <c r="D233" s="58"/>
      <c r="E233" s="58"/>
      <c r="F233" s="59"/>
      <c r="G233" s="125" t="s">
        <v>128</v>
      </c>
      <c r="H233" s="143"/>
      <c r="I233" s="61"/>
      <c r="J233" s="60"/>
      <c r="K233" s="61"/>
      <c r="L233" s="72"/>
      <c r="M233" s="143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50"/>
      <c r="Z233" s="72"/>
      <c r="AA233" s="72"/>
      <c r="AB233" s="128"/>
      <c r="AC233" s="7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</row>
    <row r="234" spans="1:188" x14ac:dyDescent="0.2">
      <c r="A234" s="57"/>
      <c r="B234" s="58"/>
      <c r="C234" s="58"/>
      <c r="D234" s="58"/>
      <c r="E234" s="58"/>
      <c r="F234" s="59" t="s">
        <v>35</v>
      </c>
      <c r="G234" s="125" t="s">
        <v>129</v>
      </c>
      <c r="H234" s="61">
        <v>30893</v>
      </c>
      <c r="I234" s="61">
        <v>2370</v>
      </c>
      <c r="J234" s="60">
        <f>H234+I234</f>
        <v>33263</v>
      </c>
      <c r="K234" s="61"/>
      <c r="L234" s="72" t="e">
        <f>#REF!+K234</f>
        <v>#REF!</v>
      </c>
      <c r="M234" s="61"/>
      <c r="N234" s="72" t="e">
        <f>L234+M234</f>
        <v>#REF!</v>
      </c>
      <c r="O234" s="72"/>
      <c r="P234" s="72" t="e">
        <f>O234+N234</f>
        <v>#REF!</v>
      </c>
      <c r="Q234" s="72"/>
      <c r="R234" s="72" t="e">
        <f>P234+Q234</f>
        <v>#REF!</v>
      </c>
      <c r="S234" s="72"/>
      <c r="T234" s="72" t="e">
        <f>R234+S234</f>
        <v>#REF!</v>
      </c>
      <c r="U234" s="72"/>
      <c r="V234" s="72" t="e">
        <f>T234+U234</f>
        <v>#REF!</v>
      </c>
      <c r="W234" s="72"/>
      <c r="X234" s="72" t="e">
        <f>V234+W234</f>
        <v>#REF!</v>
      </c>
      <c r="Y234" s="50"/>
      <c r="Z234" s="72" t="e">
        <f>X234+Y234</f>
        <v>#REF!</v>
      </c>
      <c r="AA234" s="72"/>
      <c r="AB234" s="128" t="e">
        <f>Z234+AA234</f>
        <v>#REF!</v>
      </c>
      <c r="AC234" s="72">
        <v>10000</v>
      </c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</row>
    <row r="235" spans="1:188" ht="47.25" x14ac:dyDescent="0.2">
      <c r="A235" s="57"/>
      <c r="B235" s="58"/>
      <c r="C235" s="58"/>
      <c r="D235" s="39">
        <v>58</v>
      </c>
      <c r="E235" s="58"/>
      <c r="F235" s="59"/>
      <c r="G235" s="112" t="s">
        <v>225</v>
      </c>
      <c r="H235" s="147">
        <f>+H236</f>
        <v>0</v>
      </c>
      <c r="I235" s="147">
        <f t="shared" ref="I235:AB235" si="149">+I236</f>
        <v>0</v>
      </c>
      <c r="J235" s="147">
        <f t="shared" si="149"/>
        <v>0</v>
      </c>
      <c r="K235" s="147">
        <f t="shared" si="149"/>
        <v>0</v>
      </c>
      <c r="L235" s="147" t="e">
        <f t="shared" si="149"/>
        <v>#REF!</v>
      </c>
      <c r="M235" s="147">
        <f t="shared" si="149"/>
        <v>0</v>
      </c>
      <c r="N235" s="147" t="e">
        <f t="shared" si="149"/>
        <v>#REF!</v>
      </c>
      <c r="O235" s="147">
        <f t="shared" si="149"/>
        <v>0</v>
      </c>
      <c r="P235" s="147" t="e">
        <f t="shared" si="149"/>
        <v>#REF!</v>
      </c>
      <c r="Q235" s="147">
        <f t="shared" si="149"/>
        <v>0</v>
      </c>
      <c r="R235" s="147" t="e">
        <f t="shared" si="149"/>
        <v>#REF!</v>
      </c>
      <c r="S235" s="147">
        <f t="shared" si="149"/>
        <v>0</v>
      </c>
      <c r="T235" s="147" t="e">
        <f t="shared" si="149"/>
        <v>#REF!</v>
      </c>
      <c r="U235" s="147">
        <f t="shared" si="149"/>
        <v>0</v>
      </c>
      <c r="V235" s="147" t="e">
        <f t="shared" si="149"/>
        <v>#REF!</v>
      </c>
      <c r="W235" s="147">
        <f t="shared" si="149"/>
        <v>0</v>
      </c>
      <c r="X235" s="147" t="e">
        <f t="shared" si="149"/>
        <v>#REF!</v>
      </c>
      <c r="Y235" s="147">
        <f t="shared" si="149"/>
        <v>0</v>
      </c>
      <c r="Z235" s="147" t="e">
        <f t="shared" si="149"/>
        <v>#REF!</v>
      </c>
      <c r="AA235" s="147">
        <f t="shared" si="149"/>
        <v>0</v>
      </c>
      <c r="AB235" s="147" t="e">
        <f t="shared" si="149"/>
        <v>#REF!</v>
      </c>
      <c r="AC235" s="7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</row>
    <row r="236" spans="1:188" x14ac:dyDescent="0.2">
      <c r="A236" s="57"/>
      <c r="B236" s="58"/>
      <c r="C236" s="58"/>
      <c r="D236" s="58"/>
      <c r="E236" s="78" t="s">
        <v>78</v>
      </c>
      <c r="F236" s="59"/>
      <c r="G236" s="125" t="s">
        <v>223</v>
      </c>
      <c r="H236" s="61"/>
      <c r="I236" s="61"/>
      <c r="J236" s="60"/>
      <c r="K236" s="61"/>
      <c r="L236" s="60" t="e">
        <f>+#REF!+K236</f>
        <v>#REF!</v>
      </c>
      <c r="M236" s="61"/>
      <c r="N236" s="60" t="e">
        <f>+L236+M236</f>
        <v>#REF!</v>
      </c>
      <c r="O236" s="72"/>
      <c r="P236" s="60" t="e">
        <f>+N236+O236</f>
        <v>#REF!</v>
      </c>
      <c r="Q236" s="72"/>
      <c r="R236" s="60" t="e">
        <f>+P236+Q236</f>
        <v>#REF!</v>
      </c>
      <c r="S236" s="72"/>
      <c r="T236" s="60" t="e">
        <f>+R236+S236</f>
        <v>#REF!</v>
      </c>
      <c r="U236" s="72"/>
      <c r="V236" s="60" t="e">
        <f>+T236+U236</f>
        <v>#REF!</v>
      </c>
      <c r="W236" s="72"/>
      <c r="X236" s="60" t="e">
        <f>+V236+W236</f>
        <v>#REF!</v>
      </c>
      <c r="Y236" s="50"/>
      <c r="Z236" s="60" t="e">
        <f>+X236+Y236</f>
        <v>#REF!</v>
      </c>
      <c r="AA236" s="72"/>
      <c r="AB236" s="60" t="e">
        <f>+Z236+AA236</f>
        <v>#REF!</v>
      </c>
      <c r="AC236" s="7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</row>
    <row r="237" spans="1:188" ht="15.75" x14ac:dyDescent="0.2">
      <c r="A237" s="38"/>
      <c r="B237" s="39"/>
      <c r="C237" s="39"/>
      <c r="D237" s="39" t="s">
        <v>130</v>
      </c>
      <c r="E237" s="39"/>
      <c r="F237" s="40"/>
      <c r="G237" s="122" t="s">
        <v>226</v>
      </c>
      <c r="H237" s="113">
        <f t="shared" ref="H237:AB237" si="150">H238</f>
        <v>8787</v>
      </c>
      <c r="I237" s="113">
        <f t="shared" si="150"/>
        <v>0</v>
      </c>
      <c r="J237" s="113">
        <f t="shared" si="150"/>
        <v>8787</v>
      </c>
      <c r="K237" s="113">
        <f t="shared" si="150"/>
        <v>0</v>
      </c>
      <c r="L237" s="113" t="e">
        <f t="shared" si="150"/>
        <v>#REF!</v>
      </c>
      <c r="M237" s="113">
        <f t="shared" si="150"/>
        <v>0</v>
      </c>
      <c r="N237" s="113" t="e">
        <f t="shared" si="150"/>
        <v>#REF!</v>
      </c>
      <c r="O237" s="113">
        <f t="shared" si="150"/>
        <v>0</v>
      </c>
      <c r="P237" s="113" t="e">
        <f t="shared" si="150"/>
        <v>#REF!</v>
      </c>
      <c r="Q237" s="113">
        <f t="shared" si="150"/>
        <v>0</v>
      </c>
      <c r="R237" s="113" t="e">
        <f t="shared" si="150"/>
        <v>#REF!</v>
      </c>
      <c r="S237" s="113">
        <f>S238</f>
        <v>0</v>
      </c>
      <c r="T237" s="113" t="e">
        <f t="shared" si="150"/>
        <v>#REF!</v>
      </c>
      <c r="U237" s="113">
        <f>U238</f>
        <v>0</v>
      </c>
      <c r="V237" s="113" t="e">
        <f t="shared" si="150"/>
        <v>#REF!</v>
      </c>
      <c r="W237" s="113">
        <f>W238</f>
        <v>0</v>
      </c>
      <c r="X237" s="113" t="e">
        <f t="shared" si="150"/>
        <v>#REF!</v>
      </c>
      <c r="Y237" s="113">
        <f>Y238</f>
        <v>0</v>
      </c>
      <c r="Z237" s="113" t="e">
        <f t="shared" si="150"/>
        <v>#REF!</v>
      </c>
      <c r="AA237" s="113">
        <f>AA238</f>
        <v>0</v>
      </c>
      <c r="AB237" s="114" t="e">
        <f t="shared" si="150"/>
        <v>#REF!</v>
      </c>
      <c r="AC237" s="113">
        <f>AC238</f>
        <v>0</v>
      </c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</row>
    <row r="238" spans="1:188" ht="14.1" customHeight="1" x14ac:dyDescent="0.2">
      <c r="A238" s="38"/>
      <c r="B238" s="39"/>
      <c r="C238" s="39"/>
      <c r="D238" s="39">
        <v>71</v>
      </c>
      <c r="E238" s="39"/>
      <c r="F238" s="40"/>
      <c r="G238" s="122" t="s">
        <v>227</v>
      </c>
      <c r="H238" s="113">
        <f t="shared" ref="H238:AB238" si="151">H239+H244</f>
        <v>8787</v>
      </c>
      <c r="I238" s="113">
        <f t="shared" si="151"/>
        <v>0</v>
      </c>
      <c r="J238" s="113">
        <f t="shared" si="151"/>
        <v>8787</v>
      </c>
      <c r="K238" s="113">
        <f t="shared" si="151"/>
        <v>0</v>
      </c>
      <c r="L238" s="113" t="e">
        <f t="shared" si="151"/>
        <v>#REF!</v>
      </c>
      <c r="M238" s="113">
        <f t="shared" si="151"/>
        <v>0</v>
      </c>
      <c r="N238" s="113" t="e">
        <f t="shared" si="151"/>
        <v>#REF!</v>
      </c>
      <c r="O238" s="113">
        <f t="shared" si="151"/>
        <v>0</v>
      </c>
      <c r="P238" s="113" t="e">
        <f t="shared" si="151"/>
        <v>#REF!</v>
      </c>
      <c r="Q238" s="113">
        <f t="shared" si="151"/>
        <v>0</v>
      </c>
      <c r="R238" s="113" t="e">
        <f t="shared" si="151"/>
        <v>#REF!</v>
      </c>
      <c r="S238" s="113">
        <f>S239+S244</f>
        <v>0</v>
      </c>
      <c r="T238" s="113" t="e">
        <f t="shared" si="151"/>
        <v>#REF!</v>
      </c>
      <c r="U238" s="113">
        <f>U239+U244</f>
        <v>0</v>
      </c>
      <c r="V238" s="113" t="e">
        <f t="shared" si="151"/>
        <v>#REF!</v>
      </c>
      <c r="W238" s="113">
        <f>W239+W244</f>
        <v>0</v>
      </c>
      <c r="X238" s="113" t="e">
        <f t="shared" si="151"/>
        <v>#REF!</v>
      </c>
      <c r="Y238" s="113">
        <f>Y239+Y244</f>
        <v>0</v>
      </c>
      <c r="Z238" s="113" t="e">
        <f t="shared" si="151"/>
        <v>#REF!</v>
      </c>
      <c r="AA238" s="113">
        <f>AA239+AA244</f>
        <v>0</v>
      </c>
      <c r="AB238" s="114" t="e">
        <f t="shared" si="151"/>
        <v>#REF!</v>
      </c>
      <c r="AC238" s="113">
        <f>AC239+AC244</f>
        <v>0</v>
      </c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</row>
    <row r="239" spans="1:188" ht="23.1" customHeight="1" x14ac:dyDescent="0.2">
      <c r="A239" s="38"/>
      <c r="B239" s="39"/>
      <c r="C239" s="39"/>
      <c r="D239" s="39"/>
      <c r="E239" s="39" t="s">
        <v>37</v>
      </c>
      <c r="F239" s="40"/>
      <c r="G239" s="112" t="s">
        <v>228</v>
      </c>
      <c r="H239" s="113">
        <f t="shared" ref="H239:AB239" si="152">H240+H241+H242+H243</f>
        <v>8787</v>
      </c>
      <c r="I239" s="113">
        <f t="shared" si="152"/>
        <v>0</v>
      </c>
      <c r="J239" s="113">
        <f t="shared" si="152"/>
        <v>8787</v>
      </c>
      <c r="K239" s="113">
        <f t="shared" si="152"/>
        <v>0</v>
      </c>
      <c r="L239" s="113" t="e">
        <f t="shared" si="152"/>
        <v>#REF!</v>
      </c>
      <c r="M239" s="113">
        <f t="shared" si="152"/>
        <v>0</v>
      </c>
      <c r="N239" s="113" t="e">
        <f t="shared" si="152"/>
        <v>#REF!</v>
      </c>
      <c r="O239" s="113">
        <f t="shared" si="152"/>
        <v>0</v>
      </c>
      <c r="P239" s="113" t="e">
        <f t="shared" si="152"/>
        <v>#REF!</v>
      </c>
      <c r="Q239" s="113">
        <f t="shared" si="152"/>
        <v>0</v>
      </c>
      <c r="R239" s="113" t="e">
        <f t="shared" si="152"/>
        <v>#REF!</v>
      </c>
      <c r="S239" s="113">
        <f>S240+S241+S242+S243</f>
        <v>0</v>
      </c>
      <c r="T239" s="113" t="e">
        <f t="shared" si="152"/>
        <v>#REF!</v>
      </c>
      <c r="U239" s="113">
        <f>U240+U241+U242+U243</f>
        <v>0</v>
      </c>
      <c r="V239" s="113" t="e">
        <f t="shared" si="152"/>
        <v>#REF!</v>
      </c>
      <c r="W239" s="113">
        <f>W240+W241+W242+W243</f>
        <v>0</v>
      </c>
      <c r="X239" s="113" t="e">
        <f t="shared" si="152"/>
        <v>#REF!</v>
      </c>
      <c r="Y239" s="113">
        <f>Y240+Y241+Y242+Y243</f>
        <v>0</v>
      </c>
      <c r="Z239" s="113" t="e">
        <f t="shared" si="152"/>
        <v>#REF!</v>
      </c>
      <c r="AA239" s="113">
        <f>AA240+AA241+AA242+AA243</f>
        <v>0</v>
      </c>
      <c r="AB239" s="114" t="e">
        <f t="shared" si="152"/>
        <v>#REF!</v>
      </c>
      <c r="AC239" s="113">
        <f>AC240+AC241+AC242+AC243</f>
        <v>0</v>
      </c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</row>
    <row r="240" spans="1:188" ht="17.100000000000001" customHeight="1" x14ac:dyDescent="0.2">
      <c r="A240" s="57"/>
      <c r="B240" s="58"/>
      <c r="C240" s="58"/>
      <c r="D240" s="58"/>
      <c r="E240" s="58"/>
      <c r="F240" s="59"/>
      <c r="G240" s="125" t="s">
        <v>229</v>
      </c>
      <c r="H240" s="143"/>
      <c r="I240" s="60"/>
      <c r="J240" s="60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50"/>
      <c r="Z240" s="72"/>
      <c r="AA240" s="72"/>
      <c r="AB240" s="128"/>
      <c r="AC240" s="7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</row>
    <row r="241" spans="1:188" ht="30" customHeight="1" x14ac:dyDescent="0.2">
      <c r="A241" s="57"/>
      <c r="B241" s="58"/>
      <c r="C241" s="58"/>
      <c r="D241" s="58"/>
      <c r="E241" s="58"/>
      <c r="F241" s="59" t="s">
        <v>35</v>
      </c>
      <c r="G241" s="125" t="s">
        <v>230</v>
      </c>
      <c r="H241" s="143"/>
      <c r="I241" s="60"/>
      <c r="J241" s="60">
        <f>H241+I241</f>
        <v>0</v>
      </c>
      <c r="K241" s="72"/>
      <c r="L241" s="72" t="e">
        <f>#REF!+K241</f>
        <v>#REF!</v>
      </c>
      <c r="M241" s="72"/>
      <c r="N241" s="72" t="e">
        <f>L241+M241</f>
        <v>#REF!</v>
      </c>
      <c r="O241" s="72"/>
      <c r="P241" s="72" t="e">
        <f>O241+N241</f>
        <v>#REF!</v>
      </c>
      <c r="Q241" s="72"/>
      <c r="R241" s="72" t="e">
        <f>P241+Q241</f>
        <v>#REF!</v>
      </c>
      <c r="S241" s="72"/>
      <c r="T241" s="72" t="e">
        <f>R241+S241</f>
        <v>#REF!</v>
      </c>
      <c r="U241" s="72"/>
      <c r="V241" s="72" t="e">
        <f>T241+U241</f>
        <v>#REF!</v>
      </c>
      <c r="W241" s="72"/>
      <c r="X241" s="72" t="e">
        <f>V241+W241</f>
        <v>#REF!</v>
      </c>
      <c r="Y241" s="50"/>
      <c r="Z241" s="72" t="e">
        <f>X241+Y241</f>
        <v>#REF!</v>
      </c>
      <c r="AA241" s="72"/>
      <c r="AB241" s="128" t="e">
        <f>Z241+AA241</f>
        <v>#REF!</v>
      </c>
      <c r="AC241" s="7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</row>
    <row r="242" spans="1:188" ht="27.95" customHeight="1" x14ac:dyDescent="0.2">
      <c r="A242" s="57"/>
      <c r="B242" s="58"/>
      <c r="C242" s="58"/>
      <c r="D242" s="58"/>
      <c r="E242" s="58"/>
      <c r="F242" s="59" t="s">
        <v>54</v>
      </c>
      <c r="G242" s="125" t="s">
        <v>231</v>
      </c>
      <c r="H242" s="143">
        <v>8787</v>
      </c>
      <c r="I242" s="60">
        <v>0</v>
      </c>
      <c r="J242" s="60">
        <f>H242+I242</f>
        <v>8787</v>
      </c>
      <c r="K242" s="72"/>
      <c r="L242" s="72" t="e">
        <f>#REF!+K242</f>
        <v>#REF!</v>
      </c>
      <c r="M242" s="72"/>
      <c r="N242" s="72" t="e">
        <f>L242+M242</f>
        <v>#REF!</v>
      </c>
      <c r="O242" s="72"/>
      <c r="P242" s="72" t="e">
        <f>O242+N242</f>
        <v>#REF!</v>
      </c>
      <c r="Q242" s="72"/>
      <c r="R242" s="72" t="e">
        <f>P242+Q242</f>
        <v>#REF!</v>
      </c>
      <c r="S242" s="72"/>
      <c r="T242" s="72" t="e">
        <f>R242+S242</f>
        <v>#REF!</v>
      </c>
      <c r="U242" s="72"/>
      <c r="V242" s="72" t="e">
        <f>T242+U242</f>
        <v>#REF!</v>
      </c>
      <c r="W242" s="72"/>
      <c r="X242" s="72" t="e">
        <f>V242+W242</f>
        <v>#REF!</v>
      </c>
      <c r="Y242" s="50"/>
      <c r="Z242" s="72" t="e">
        <f>X242+Y242</f>
        <v>#REF!</v>
      </c>
      <c r="AA242" s="72"/>
      <c r="AB242" s="128" t="e">
        <f>Z242+AA242</f>
        <v>#REF!</v>
      </c>
      <c r="AC242" s="7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</row>
    <row r="243" spans="1:188" ht="18.95" customHeight="1" x14ac:dyDescent="0.2">
      <c r="A243" s="57"/>
      <c r="B243" s="58"/>
      <c r="C243" s="58"/>
      <c r="D243" s="58"/>
      <c r="E243" s="58"/>
      <c r="F243" s="59" t="s">
        <v>118</v>
      </c>
      <c r="G243" s="125" t="s">
        <v>232</v>
      </c>
      <c r="H243" s="143"/>
      <c r="I243" s="60"/>
      <c r="J243" s="60">
        <f>H243+I243</f>
        <v>0</v>
      </c>
      <c r="K243" s="72"/>
      <c r="L243" s="72" t="e">
        <f>#REF!+K243</f>
        <v>#REF!</v>
      </c>
      <c r="M243" s="72"/>
      <c r="N243" s="72" t="e">
        <f>L243+M243</f>
        <v>#REF!</v>
      </c>
      <c r="O243" s="72"/>
      <c r="P243" s="72" t="e">
        <f>O243+N243</f>
        <v>#REF!</v>
      </c>
      <c r="Q243" s="72"/>
      <c r="R243" s="72" t="e">
        <f>P243+Q243</f>
        <v>#REF!</v>
      </c>
      <c r="S243" s="72"/>
      <c r="T243" s="72" t="e">
        <f>R243+S243</f>
        <v>#REF!</v>
      </c>
      <c r="U243" s="72"/>
      <c r="V243" s="72" t="e">
        <f>T243+U243</f>
        <v>#REF!</v>
      </c>
      <c r="W243" s="72"/>
      <c r="X243" s="72" t="e">
        <f>V243+W243</f>
        <v>#REF!</v>
      </c>
      <c r="Y243" s="50"/>
      <c r="Z243" s="72" t="e">
        <f>X243+Y243</f>
        <v>#REF!</v>
      </c>
      <c r="AA243" s="72"/>
      <c r="AB243" s="128" t="e">
        <f>Z243+AA243</f>
        <v>#REF!</v>
      </c>
      <c r="AC243" s="7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</row>
    <row r="244" spans="1:188" ht="27.95" customHeight="1" x14ac:dyDescent="0.2">
      <c r="A244" s="57"/>
      <c r="B244" s="58"/>
      <c r="C244" s="58"/>
      <c r="D244" s="58"/>
      <c r="E244" s="58" t="s">
        <v>54</v>
      </c>
      <c r="F244" s="59"/>
      <c r="G244" s="125" t="s">
        <v>233</v>
      </c>
      <c r="H244" s="143"/>
      <c r="I244" s="60"/>
      <c r="J244" s="60">
        <f>H244+I244</f>
        <v>0</v>
      </c>
      <c r="K244" s="72"/>
      <c r="L244" s="72" t="e">
        <f>#REF!+K244</f>
        <v>#REF!</v>
      </c>
      <c r="M244" s="72"/>
      <c r="N244" s="72" t="e">
        <f>L244+M244</f>
        <v>#REF!</v>
      </c>
      <c r="O244" s="72"/>
      <c r="P244" s="72" t="e">
        <f>O244+N244</f>
        <v>#REF!</v>
      </c>
      <c r="Q244" s="72"/>
      <c r="R244" s="72" t="e">
        <f>P244+Q244</f>
        <v>#REF!</v>
      </c>
      <c r="S244" s="72"/>
      <c r="T244" s="72" t="e">
        <f>R244+S244</f>
        <v>#REF!</v>
      </c>
      <c r="U244" s="72"/>
      <c r="V244" s="72" t="e">
        <f>T244+U244</f>
        <v>#REF!</v>
      </c>
      <c r="W244" s="72"/>
      <c r="X244" s="72" t="e">
        <f>V244+W244</f>
        <v>#REF!</v>
      </c>
      <c r="Y244" s="50"/>
      <c r="Z244" s="72" t="e">
        <f>X244+Y244</f>
        <v>#REF!</v>
      </c>
      <c r="AA244" s="72"/>
      <c r="AB244" s="128" t="e">
        <f>Z244+AA244</f>
        <v>#REF!</v>
      </c>
      <c r="AC244" s="7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</row>
    <row r="245" spans="1:188" x14ac:dyDescent="0.2">
      <c r="A245" s="57"/>
      <c r="B245" s="58"/>
      <c r="C245" s="58"/>
      <c r="D245" s="58">
        <v>85</v>
      </c>
      <c r="E245" s="58"/>
      <c r="F245" s="59"/>
      <c r="G245" s="125" t="s">
        <v>114</v>
      </c>
      <c r="H245" s="61">
        <v>-312</v>
      </c>
      <c r="I245" s="60">
        <v>0</v>
      </c>
      <c r="J245" s="60">
        <f>H245+I245</f>
        <v>-312</v>
      </c>
      <c r="K245" s="72"/>
      <c r="L245" s="72" t="e">
        <f>#REF!+K245</f>
        <v>#REF!</v>
      </c>
      <c r="M245" s="72"/>
      <c r="N245" s="72" t="e">
        <f>L245+M245</f>
        <v>#REF!</v>
      </c>
      <c r="O245" s="72"/>
      <c r="P245" s="72" t="e">
        <f>O245+N245</f>
        <v>#REF!</v>
      </c>
      <c r="Q245" s="72"/>
      <c r="R245" s="72" t="e">
        <f>P245+Q245</f>
        <v>#REF!</v>
      </c>
      <c r="S245" s="72"/>
      <c r="T245" s="72" t="e">
        <f>R245+S245</f>
        <v>#REF!</v>
      </c>
      <c r="U245" s="72"/>
      <c r="V245" s="72" t="e">
        <f>T245+U245</f>
        <v>#REF!</v>
      </c>
      <c r="W245" s="72"/>
      <c r="X245" s="72" t="e">
        <f>V245+W245</f>
        <v>#REF!</v>
      </c>
      <c r="Y245" s="50"/>
      <c r="Z245" s="72" t="e">
        <f>X245+Y245</f>
        <v>#REF!</v>
      </c>
      <c r="AA245" s="72"/>
      <c r="AB245" s="128" t="e">
        <f>Z245+AA245</f>
        <v>#REF!</v>
      </c>
      <c r="AC245" s="7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</row>
    <row r="246" spans="1:188" x14ac:dyDescent="0.2">
      <c r="A246" s="57"/>
      <c r="B246" s="58"/>
      <c r="C246" s="58"/>
      <c r="D246" s="58"/>
      <c r="E246" s="58"/>
      <c r="F246" s="59"/>
      <c r="G246" s="125" t="s">
        <v>234</v>
      </c>
      <c r="H246" s="142"/>
      <c r="I246" s="60"/>
      <c r="J246" s="60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50"/>
      <c r="Z246" s="72"/>
      <c r="AA246" s="72"/>
      <c r="AB246" s="128"/>
      <c r="AC246" s="7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</row>
    <row r="247" spans="1:188" ht="15.75" x14ac:dyDescent="0.2">
      <c r="A247" s="38" t="s">
        <v>207</v>
      </c>
      <c r="B247" s="39" t="s">
        <v>163</v>
      </c>
      <c r="C247" s="39"/>
      <c r="D247" s="39"/>
      <c r="E247" s="39"/>
      <c r="F247" s="40"/>
      <c r="G247" s="122" t="s">
        <v>235</v>
      </c>
      <c r="H247" s="111">
        <f t="shared" ref="H247:AB247" si="153">H248</f>
        <v>0</v>
      </c>
      <c r="I247" s="113">
        <f t="shared" si="153"/>
        <v>0</v>
      </c>
      <c r="J247" s="113">
        <f t="shared" si="153"/>
        <v>0</v>
      </c>
      <c r="K247" s="113">
        <f t="shared" si="153"/>
        <v>0</v>
      </c>
      <c r="L247" s="113" t="e">
        <f t="shared" si="153"/>
        <v>#REF!</v>
      </c>
      <c r="M247" s="113">
        <f t="shared" si="153"/>
        <v>0</v>
      </c>
      <c r="N247" s="113" t="e">
        <f t="shared" si="153"/>
        <v>#REF!</v>
      </c>
      <c r="O247" s="113">
        <f t="shared" si="153"/>
        <v>0</v>
      </c>
      <c r="P247" s="113" t="e">
        <f t="shared" si="153"/>
        <v>#REF!</v>
      </c>
      <c r="Q247" s="113">
        <f t="shared" si="153"/>
        <v>0</v>
      </c>
      <c r="R247" s="113" t="e">
        <f t="shared" si="153"/>
        <v>#REF!</v>
      </c>
      <c r="S247" s="113">
        <f>S248</f>
        <v>0</v>
      </c>
      <c r="T247" s="113" t="e">
        <f t="shared" si="153"/>
        <v>#REF!</v>
      </c>
      <c r="U247" s="113">
        <f>U248</f>
        <v>0</v>
      </c>
      <c r="V247" s="113" t="e">
        <f t="shared" si="153"/>
        <v>#REF!</v>
      </c>
      <c r="W247" s="113">
        <f>W248</f>
        <v>0</v>
      </c>
      <c r="X247" s="113" t="e">
        <f t="shared" si="153"/>
        <v>#REF!</v>
      </c>
      <c r="Y247" s="113">
        <f>Y248</f>
        <v>0</v>
      </c>
      <c r="Z247" s="113" t="e">
        <f t="shared" si="153"/>
        <v>#REF!</v>
      </c>
      <c r="AA247" s="113">
        <f>AA248</f>
        <v>0</v>
      </c>
      <c r="AB247" s="114" t="e">
        <f t="shared" si="153"/>
        <v>#REF!</v>
      </c>
      <c r="AC247" s="113">
        <f>AC248</f>
        <v>0</v>
      </c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</row>
    <row r="248" spans="1:188" ht="30" x14ac:dyDescent="0.2">
      <c r="A248" s="38"/>
      <c r="B248" s="39"/>
      <c r="C248" s="39" t="s">
        <v>37</v>
      </c>
      <c r="D248" s="39"/>
      <c r="E248" s="39"/>
      <c r="F248" s="40"/>
      <c r="G248" s="122" t="s">
        <v>236</v>
      </c>
      <c r="H248" s="111">
        <f t="shared" ref="H248:K248" si="154">H225</f>
        <v>0</v>
      </c>
      <c r="I248" s="113">
        <f t="shared" si="154"/>
        <v>0</v>
      </c>
      <c r="J248" s="113">
        <f t="shared" si="154"/>
        <v>0</v>
      </c>
      <c r="K248" s="113">
        <f t="shared" si="154"/>
        <v>0</v>
      </c>
      <c r="L248" s="113" t="e">
        <f>L225</f>
        <v>#REF!</v>
      </c>
      <c r="M248" s="113">
        <f t="shared" ref="M248:AB248" si="155">M225</f>
        <v>0</v>
      </c>
      <c r="N248" s="113" t="e">
        <f t="shared" si="155"/>
        <v>#REF!</v>
      </c>
      <c r="O248" s="113">
        <f t="shared" si="155"/>
        <v>0</v>
      </c>
      <c r="P248" s="113" t="e">
        <f t="shared" si="155"/>
        <v>#REF!</v>
      </c>
      <c r="Q248" s="113">
        <f t="shared" si="155"/>
        <v>0</v>
      </c>
      <c r="R248" s="113" t="e">
        <f t="shared" si="155"/>
        <v>#REF!</v>
      </c>
      <c r="S248" s="113">
        <f>S225</f>
        <v>0</v>
      </c>
      <c r="T248" s="113" t="e">
        <f t="shared" si="155"/>
        <v>#REF!</v>
      </c>
      <c r="U248" s="113">
        <f>U225</f>
        <v>0</v>
      </c>
      <c r="V248" s="113" t="e">
        <f t="shared" si="155"/>
        <v>#REF!</v>
      </c>
      <c r="W248" s="113">
        <f>W225</f>
        <v>0</v>
      </c>
      <c r="X248" s="113" t="e">
        <f t="shared" si="155"/>
        <v>#REF!</v>
      </c>
      <c r="Y248" s="113">
        <f>Y225</f>
        <v>0</v>
      </c>
      <c r="Z248" s="113" t="e">
        <f t="shared" si="155"/>
        <v>#REF!</v>
      </c>
      <c r="AA248" s="113">
        <f>AA225</f>
        <v>0</v>
      </c>
      <c r="AB248" s="114" t="e">
        <f t="shared" si="155"/>
        <v>#REF!</v>
      </c>
      <c r="AC248" s="113">
        <f>AC225</f>
        <v>0</v>
      </c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</row>
    <row r="249" spans="1:188" ht="16.5" thickBot="1" x14ac:dyDescent="0.25">
      <c r="A249" s="132"/>
      <c r="B249" s="133" t="s">
        <v>65</v>
      </c>
      <c r="C249" s="133"/>
      <c r="D249" s="133"/>
      <c r="E249" s="133"/>
      <c r="F249" s="148"/>
      <c r="G249" s="149" t="s">
        <v>237</v>
      </c>
      <c r="H249" s="150">
        <f t="shared" ref="H249:AB249" si="156">H165-H248</f>
        <v>219478</v>
      </c>
      <c r="I249" s="151">
        <f t="shared" si="156"/>
        <v>36269</v>
      </c>
      <c r="J249" s="151">
        <f t="shared" si="156"/>
        <v>255747</v>
      </c>
      <c r="K249" s="151">
        <f t="shared" si="156"/>
        <v>0</v>
      </c>
      <c r="L249" s="151" t="e">
        <f t="shared" si="156"/>
        <v>#REF!</v>
      </c>
      <c r="M249" s="151">
        <f t="shared" si="156"/>
        <v>0</v>
      </c>
      <c r="N249" s="151" t="e">
        <f t="shared" si="156"/>
        <v>#REF!</v>
      </c>
      <c r="O249" s="151">
        <f t="shared" si="156"/>
        <v>0</v>
      </c>
      <c r="P249" s="151" t="e">
        <f t="shared" si="156"/>
        <v>#REF!</v>
      </c>
      <c r="Q249" s="151">
        <f t="shared" si="156"/>
        <v>0</v>
      </c>
      <c r="R249" s="151" t="e">
        <f t="shared" si="156"/>
        <v>#REF!</v>
      </c>
      <c r="S249" s="151">
        <f>S165-S248</f>
        <v>0</v>
      </c>
      <c r="T249" s="151" t="e">
        <f t="shared" si="156"/>
        <v>#REF!</v>
      </c>
      <c r="U249" s="151">
        <f>U165-U248</f>
        <v>0</v>
      </c>
      <c r="V249" s="151" t="e">
        <f t="shared" si="156"/>
        <v>#REF!</v>
      </c>
      <c r="W249" s="151">
        <f>W165-W248</f>
        <v>0</v>
      </c>
      <c r="X249" s="151" t="e">
        <f t="shared" si="156"/>
        <v>#REF!</v>
      </c>
      <c r="Y249" s="151">
        <f>Y165-Y248</f>
        <v>0</v>
      </c>
      <c r="Z249" s="151" t="e">
        <f t="shared" si="156"/>
        <v>#REF!</v>
      </c>
      <c r="AA249" s="151">
        <f>AA165-AA248</f>
        <v>0</v>
      </c>
      <c r="AB249" s="152" t="e">
        <f t="shared" si="156"/>
        <v>#REF!</v>
      </c>
      <c r="AC249" s="151">
        <f>AC165-AC248</f>
        <v>69000</v>
      </c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</row>
    <row r="250" spans="1:188" s="1" customFormat="1" ht="18" customHeight="1" x14ac:dyDescent="0.25">
      <c r="A250" s="269" t="s">
        <v>238</v>
      </c>
      <c r="B250" s="270"/>
      <c r="C250" s="270"/>
      <c r="D250" s="270"/>
      <c r="E250" s="270"/>
      <c r="F250" s="271"/>
      <c r="G250" s="119" t="s">
        <v>239</v>
      </c>
      <c r="H250" s="153">
        <f t="shared" ref="H250:AC250" si="157">H251+H350+H358+H362</f>
        <v>11496242</v>
      </c>
      <c r="I250" s="154">
        <f t="shared" si="157"/>
        <v>1737728</v>
      </c>
      <c r="J250" s="154">
        <f t="shared" si="157"/>
        <v>13233970</v>
      </c>
      <c r="K250" s="154">
        <f t="shared" si="157"/>
        <v>0</v>
      </c>
      <c r="L250" s="154" t="e">
        <f t="shared" si="157"/>
        <v>#REF!</v>
      </c>
      <c r="M250" s="154">
        <f t="shared" si="157"/>
        <v>0</v>
      </c>
      <c r="N250" s="154" t="e">
        <f t="shared" si="157"/>
        <v>#REF!</v>
      </c>
      <c r="O250" s="154">
        <f t="shared" si="157"/>
        <v>0</v>
      </c>
      <c r="P250" s="154" t="e">
        <f t="shared" si="157"/>
        <v>#REF!</v>
      </c>
      <c r="Q250" s="154">
        <f t="shared" si="157"/>
        <v>0</v>
      </c>
      <c r="R250" s="154" t="e">
        <f t="shared" si="157"/>
        <v>#REF!</v>
      </c>
      <c r="S250" s="154">
        <f t="shared" si="157"/>
        <v>0</v>
      </c>
      <c r="T250" s="154" t="e">
        <f t="shared" si="157"/>
        <v>#REF!</v>
      </c>
      <c r="U250" s="154">
        <f t="shared" si="157"/>
        <v>0</v>
      </c>
      <c r="V250" s="154" t="e">
        <f t="shared" si="157"/>
        <v>#REF!</v>
      </c>
      <c r="W250" s="154">
        <f t="shared" si="157"/>
        <v>0</v>
      </c>
      <c r="X250" s="154" t="e">
        <f t="shared" si="157"/>
        <v>#REF!</v>
      </c>
      <c r="Y250" s="154">
        <f t="shared" si="157"/>
        <v>0</v>
      </c>
      <c r="Z250" s="154" t="e">
        <f t="shared" si="157"/>
        <v>#REF!</v>
      </c>
      <c r="AA250" s="154">
        <f t="shared" si="157"/>
        <v>0</v>
      </c>
      <c r="AB250" s="155" t="e">
        <f t="shared" si="157"/>
        <v>#REF!</v>
      </c>
      <c r="AC250" s="154" t="e">
        <f t="shared" si="157"/>
        <v>#REF!</v>
      </c>
      <c r="AD250" s="141"/>
      <c r="AE250" s="141"/>
      <c r="AF250" s="141"/>
      <c r="AG250" s="141"/>
      <c r="AH250" s="141"/>
      <c r="AI250" s="141"/>
      <c r="AJ250" s="141"/>
      <c r="AK250" s="141"/>
      <c r="AL250" s="141"/>
      <c r="AM250" s="141"/>
      <c r="AN250" s="141"/>
      <c r="AO250" s="141"/>
      <c r="AP250" s="141"/>
      <c r="AQ250" s="141"/>
      <c r="AR250" s="141"/>
      <c r="AS250" s="141"/>
      <c r="AT250" s="141"/>
      <c r="AU250" s="141"/>
      <c r="AV250" s="141"/>
      <c r="AW250" s="141"/>
      <c r="AX250" s="141"/>
      <c r="AY250" s="141"/>
      <c r="AZ250" s="141"/>
      <c r="BA250" s="141"/>
      <c r="BB250" s="141"/>
      <c r="BC250" s="141"/>
      <c r="BD250" s="141"/>
      <c r="BE250" s="141"/>
      <c r="BF250" s="141"/>
      <c r="BG250" s="141"/>
      <c r="BH250" s="141"/>
      <c r="BI250" s="141"/>
      <c r="BJ250" s="141"/>
      <c r="BK250" s="141"/>
      <c r="BL250" s="141"/>
      <c r="BM250" s="141"/>
      <c r="BN250" s="141"/>
      <c r="BO250" s="141"/>
      <c r="BP250" s="141"/>
      <c r="BQ250" s="141"/>
      <c r="BR250" s="141"/>
      <c r="BS250" s="141"/>
      <c r="BT250" s="141"/>
      <c r="BU250" s="141"/>
      <c r="BV250" s="141"/>
      <c r="BW250" s="141"/>
      <c r="BX250" s="141"/>
      <c r="BY250" s="141"/>
      <c r="BZ250" s="141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6"/>
      <c r="DE250" s="56"/>
      <c r="DF250" s="56"/>
      <c r="DG250" s="56"/>
      <c r="DH250" s="56"/>
      <c r="DI250" s="56"/>
      <c r="DJ250" s="56"/>
      <c r="DK250" s="56"/>
      <c r="DL250" s="56"/>
      <c r="DM250" s="56"/>
      <c r="DN250" s="56"/>
      <c r="DO250" s="56"/>
      <c r="DP250" s="56"/>
      <c r="DQ250" s="56"/>
      <c r="DR250" s="56"/>
      <c r="DS250" s="56"/>
      <c r="DT250" s="56"/>
      <c r="DU250" s="56"/>
      <c r="DV250" s="56"/>
      <c r="DW250" s="56"/>
      <c r="DX250" s="56"/>
      <c r="DY250" s="56"/>
      <c r="DZ250" s="56"/>
      <c r="EA250" s="56"/>
      <c r="EB250" s="56"/>
      <c r="EC250" s="56"/>
      <c r="ED250" s="56"/>
      <c r="EE250" s="56"/>
      <c r="EF250" s="56"/>
      <c r="EG250" s="56"/>
      <c r="EH250" s="56"/>
      <c r="EI250" s="56"/>
      <c r="EJ250" s="56"/>
      <c r="EK250" s="56"/>
      <c r="EL250" s="56"/>
      <c r="EM250" s="56"/>
      <c r="EN250" s="56"/>
      <c r="EO250" s="56"/>
      <c r="EP250" s="56"/>
      <c r="EQ250" s="56"/>
      <c r="ER250" s="56"/>
      <c r="ES250" s="56"/>
      <c r="ET250" s="56"/>
      <c r="EU250" s="56"/>
      <c r="EV250" s="56"/>
      <c r="EW250" s="56"/>
      <c r="EX250" s="56"/>
      <c r="EY250" s="56"/>
      <c r="EZ250" s="56"/>
      <c r="FA250" s="56"/>
      <c r="FB250" s="56"/>
      <c r="FC250" s="56"/>
      <c r="FD250" s="56"/>
      <c r="FE250" s="56"/>
      <c r="FF250" s="56"/>
      <c r="FG250" s="56"/>
      <c r="FH250" s="56"/>
      <c r="FI250" s="56"/>
      <c r="FJ250" s="56"/>
      <c r="FK250" s="56"/>
      <c r="FL250" s="56"/>
      <c r="FM250" s="56"/>
      <c r="FN250" s="56"/>
      <c r="FO250" s="56"/>
      <c r="FP250" s="56"/>
      <c r="FQ250" s="56"/>
      <c r="FR250" s="56"/>
      <c r="FS250" s="56"/>
      <c r="FT250" s="56"/>
      <c r="FU250" s="56"/>
      <c r="FV250" s="56"/>
      <c r="FW250" s="56"/>
      <c r="FX250" s="56"/>
      <c r="FY250" s="56"/>
      <c r="FZ250" s="56"/>
      <c r="GA250" s="56"/>
      <c r="GB250" s="56"/>
      <c r="GC250" s="56"/>
      <c r="GD250" s="56"/>
      <c r="GE250" s="56"/>
      <c r="GF250" s="56"/>
    </row>
    <row r="251" spans="1:188" ht="15.75" x14ac:dyDescent="0.2">
      <c r="A251" s="38"/>
      <c r="B251" s="39"/>
      <c r="C251" s="39"/>
      <c r="D251" s="39" t="s">
        <v>37</v>
      </c>
      <c r="E251" s="39"/>
      <c r="F251" s="40"/>
      <c r="G251" s="122" t="s">
        <v>89</v>
      </c>
      <c r="H251" s="111">
        <f t="shared" ref="H251:AC251" si="158">H252+H285+H320+H323+H328+H348</f>
        <v>11604221</v>
      </c>
      <c r="I251" s="113">
        <f t="shared" si="158"/>
        <v>1739360</v>
      </c>
      <c r="J251" s="113">
        <f t="shared" si="158"/>
        <v>13343581</v>
      </c>
      <c r="K251" s="113">
        <f t="shared" si="158"/>
        <v>0</v>
      </c>
      <c r="L251" s="113" t="e">
        <f t="shared" si="158"/>
        <v>#REF!</v>
      </c>
      <c r="M251" s="113">
        <f t="shared" si="158"/>
        <v>0</v>
      </c>
      <c r="N251" s="113" t="e">
        <f t="shared" si="158"/>
        <v>#REF!</v>
      </c>
      <c r="O251" s="113">
        <f t="shared" si="158"/>
        <v>0</v>
      </c>
      <c r="P251" s="113" t="e">
        <f t="shared" si="158"/>
        <v>#REF!</v>
      </c>
      <c r="Q251" s="113">
        <f t="shared" si="158"/>
        <v>0</v>
      </c>
      <c r="R251" s="113" t="e">
        <f t="shared" si="158"/>
        <v>#REF!</v>
      </c>
      <c r="S251" s="113">
        <f t="shared" si="158"/>
        <v>0</v>
      </c>
      <c r="T251" s="113" t="e">
        <f t="shared" si="158"/>
        <v>#REF!</v>
      </c>
      <c r="U251" s="113">
        <f t="shared" si="158"/>
        <v>0</v>
      </c>
      <c r="V251" s="113" t="e">
        <f t="shared" si="158"/>
        <v>#REF!</v>
      </c>
      <c r="W251" s="113">
        <f t="shared" si="158"/>
        <v>0</v>
      </c>
      <c r="X251" s="113" t="e">
        <f t="shared" si="158"/>
        <v>#REF!</v>
      </c>
      <c r="Y251" s="113">
        <f t="shared" si="158"/>
        <v>0</v>
      </c>
      <c r="Z251" s="113" t="e">
        <f t="shared" si="158"/>
        <v>#REF!</v>
      </c>
      <c r="AA251" s="113">
        <f t="shared" si="158"/>
        <v>0</v>
      </c>
      <c r="AB251" s="114" t="e">
        <f t="shared" si="158"/>
        <v>#REF!</v>
      </c>
      <c r="AC251" s="113" t="e">
        <f t="shared" si="158"/>
        <v>#REF!</v>
      </c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</row>
    <row r="252" spans="1:188" ht="15.75" x14ac:dyDescent="0.2">
      <c r="A252" s="38"/>
      <c r="B252" s="39"/>
      <c r="C252" s="39"/>
      <c r="D252" s="39" t="s">
        <v>116</v>
      </c>
      <c r="E252" s="39"/>
      <c r="F252" s="40"/>
      <c r="G252" s="122" t="s">
        <v>91</v>
      </c>
      <c r="H252" s="111">
        <f t="shared" ref="H252:AB252" si="159">H253+H271+H278</f>
        <v>1527548</v>
      </c>
      <c r="I252" s="113">
        <f t="shared" si="159"/>
        <v>179727</v>
      </c>
      <c r="J252" s="113">
        <f t="shared" si="159"/>
        <v>1707275</v>
      </c>
      <c r="K252" s="113">
        <f t="shared" si="159"/>
        <v>0</v>
      </c>
      <c r="L252" s="113" t="e">
        <f t="shared" si="159"/>
        <v>#REF!</v>
      </c>
      <c r="M252" s="113">
        <f t="shared" si="159"/>
        <v>0</v>
      </c>
      <c r="N252" s="113" t="e">
        <f t="shared" si="159"/>
        <v>#REF!</v>
      </c>
      <c r="O252" s="113">
        <f t="shared" si="159"/>
        <v>0</v>
      </c>
      <c r="P252" s="113" t="e">
        <f t="shared" si="159"/>
        <v>#REF!</v>
      </c>
      <c r="Q252" s="113">
        <f t="shared" si="159"/>
        <v>0</v>
      </c>
      <c r="R252" s="113" t="e">
        <f t="shared" si="159"/>
        <v>#REF!</v>
      </c>
      <c r="S252" s="113">
        <f>S253+S271+S278</f>
        <v>0</v>
      </c>
      <c r="T252" s="113" t="e">
        <f t="shared" si="159"/>
        <v>#REF!</v>
      </c>
      <c r="U252" s="113">
        <f>U253+U271+U278</f>
        <v>0</v>
      </c>
      <c r="V252" s="113" t="e">
        <f t="shared" si="159"/>
        <v>#REF!</v>
      </c>
      <c r="W252" s="113">
        <f>W253+W271+W278</f>
        <v>0</v>
      </c>
      <c r="X252" s="113" t="e">
        <f t="shared" si="159"/>
        <v>#REF!</v>
      </c>
      <c r="Y252" s="113">
        <f>Y253+Y271+Y278</f>
        <v>0</v>
      </c>
      <c r="Z252" s="113" t="e">
        <f t="shared" si="159"/>
        <v>#REF!</v>
      </c>
      <c r="AA252" s="113">
        <f>AA253+AA271+AA278</f>
        <v>0</v>
      </c>
      <c r="AB252" s="114" t="e">
        <f t="shared" si="159"/>
        <v>#REF!</v>
      </c>
      <c r="AC252" s="113">
        <f>AC253+AC271+AC278</f>
        <v>368000</v>
      </c>
      <c r="AD252" s="12" t="e">
        <f>359570-AB252</f>
        <v>#REF!</v>
      </c>
      <c r="AE252" s="12">
        <f>+AC252-368000</f>
        <v>0</v>
      </c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</row>
    <row r="253" spans="1:188" ht="15.75" x14ac:dyDescent="0.2">
      <c r="A253" s="38"/>
      <c r="B253" s="39"/>
      <c r="C253" s="39"/>
      <c r="D253" s="39"/>
      <c r="E253" s="39" t="s">
        <v>37</v>
      </c>
      <c r="F253" s="40"/>
      <c r="G253" s="112" t="s">
        <v>137</v>
      </c>
      <c r="H253" s="111">
        <f t="shared" ref="H253:AB253" si="160">SUM(H254:H270)</f>
        <v>1239321</v>
      </c>
      <c r="I253" s="113">
        <f t="shared" si="160"/>
        <v>144554</v>
      </c>
      <c r="J253" s="113">
        <f t="shared" si="160"/>
        <v>1383875</v>
      </c>
      <c r="K253" s="113">
        <f t="shared" si="160"/>
        <v>0</v>
      </c>
      <c r="L253" s="113" t="e">
        <f t="shared" si="160"/>
        <v>#REF!</v>
      </c>
      <c r="M253" s="113">
        <f t="shared" si="160"/>
        <v>0</v>
      </c>
      <c r="N253" s="113" t="e">
        <f t="shared" si="160"/>
        <v>#REF!</v>
      </c>
      <c r="O253" s="113">
        <f t="shared" si="160"/>
        <v>0</v>
      </c>
      <c r="P253" s="113" t="e">
        <f t="shared" si="160"/>
        <v>#REF!</v>
      </c>
      <c r="Q253" s="113">
        <f t="shared" si="160"/>
        <v>0</v>
      </c>
      <c r="R253" s="113" t="e">
        <f t="shared" si="160"/>
        <v>#REF!</v>
      </c>
      <c r="S253" s="113">
        <f>SUM(S254:S270)</f>
        <v>0</v>
      </c>
      <c r="T253" s="113" t="e">
        <f t="shared" si="160"/>
        <v>#REF!</v>
      </c>
      <c r="U253" s="113">
        <f>SUM(U254:U270)</f>
        <v>0</v>
      </c>
      <c r="V253" s="113" t="e">
        <f t="shared" si="160"/>
        <v>#REF!</v>
      </c>
      <c r="W253" s="113">
        <f>SUM(W254:W270)</f>
        <v>0</v>
      </c>
      <c r="X253" s="113" t="e">
        <f t="shared" si="160"/>
        <v>#REF!</v>
      </c>
      <c r="Y253" s="113">
        <f>SUM(Y254:Y270)</f>
        <v>0</v>
      </c>
      <c r="Z253" s="113" t="e">
        <f t="shared" si="160"/>
        <v>#REF!</v>
      </c>
      <c r="AA253" s="113">
        <f>SUM(AA254:AA270)</f>
        <v>0</v>
      </c>
      <c r="AB253" s="114" t="e">
        <f t="shared" si="160"/>
        <v>#REF!</v>
      </c>
      <c r="AC253" s="113">
        <f>SUM(AC254:AC270)</f>
        <v>284000</v>
      </c>
      <c r="AD253" s="12" t="e">
        <f>+AB252+81315</f>
        <v>#REF!</v>
      </c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</row>
    <row r="254" spans="1:188" x14ac:dyDescent="0.2">
      <c r="A254" s="57"/>
      <c r="B254" s="58"/>
      <c r="C254" s="58"/>
      <c r="D254" s="58"/>
      <c r="E254" s="58"/>
      <c r="F254" s="59" t="s">
        <v>37</v>
      </c>
      <c r="G254" s="125" t="s">
        <v>138</v>
      </c>
      <c r="H254" s="61">
        <v>1199587</v>
      </c>
      <c r="I254" s="61">
        <v>140560</v>
      </c>
      <c r="J254" s="60">
        <f>H254+I254</f>
        <v>1340147</v>
      </c>
      <c r="K254" s="61"/>
      <c r="L254" s="72" t="e">
        <f>#REF!+K254</f>
        <v>#REF!</v>
      </c>
      <c r="M254" s="61"/>
      <c r="N254" s="72" t="e">
        <f>L254+M254</f>
        <v>#REF!</v>
      </c>
      <c r="O254" s="63"/>
      <c r="P254" s="72" t="e">
        <f>O254+N254</f>
        <v>#REF!</v>
      </c>
      <c r="Q254" s="63"/>
      <c r="R254" s="72" t="e">
        <f>P254+Q254</f>
        <v>#REF!</v>
      </c>
      <c r="S254" s="72"/>
      <c r="T254" s="72" t="e">
        <f>R254+S254</f>
        <v>#REF!</v>
      </c>
      <c r="U254" s="72"/>
      <c r="V254" s="72" t="e">
        <f>T254+U254</f>
        <v>#REF!</v>
      </c>
      <c r="W254" s="72"/>
      <c r="X254" s="72" t="e">
        <f>V254+W254</f>
        <v>#REF!</v>
      </c>
      <c r="Y254" s="50"/>
      <c r="Z254" s="72" t="e">
        <f>X254+Y254</f>
        <v>#REF!</v>
      </c>
      <c r="AA254" s="72"/>
      <c r="AB254" s="128" t="e">
        <f>Z254+AA254</f>
        <v>#REF!</v>
      </c>
      <c r="AC254" s="72">
        <v>268000</v>
      </c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</row>
    <row r="255" spans="1:188" x14ac:dyDescent="0.2">
      <c r="A255" s="57"/>
      <c r="B255" s="58"/>
      <c r="C255" s="58"/>
      <c r="D255" s="58"/>
      <c r="E255" s="58"/>
      <c r="F255" s="59" t="s">
        <v>35</v>
      </c>
      <c r="G255" s="125" t="s">
        <v>139</v>
      </c>
      <c r="H255" s="61"/>
      <c r="I255" s="61"/>
      <c r="J255" s="60">
        <f>H255+I255</f>
        <v>0</v>
      </c>
      <c r="K255" s="61"/>
      <c r="L255" s="72" t="e">
        <f>#REF!+K255</f>
        <v>#REF!</v>
      </c>
      <c r="M255" s="61"/>
      <c r="N255" s="72" t="e">
        <f>L255+M255</f>
        <v>#REF!</v>
      </c>
      <c r="O255" s="63"/>
      <c r="P255" s="72" t="e">
        <f>O255+N255</f>
        <v>#REF!</v>
      </c>
      <c r="Q255" s="63"/>
      <c r="R255" s="72" t="e">
        <f>P255+Q255</f>
        <v>#REF!</v>
      </c>
      <c r="S255" s="72"/>
      <c r="T255" s="72" t="e">
        <f>R255+S255</f>
        <v>#REF!</v>
      </c>
      <c r="U255" s="72"/>
      <c r="V255" s="72" t="e">
        <f>T255+U255</f>
        <v>#REF!</v>
      </c>
      <c r="W255" s="72"/>
      <c r="X255" s="72" t="e">
        <f>V255+W255</f>
        <v>#REF!</v>
      </c>
      <c r="Y255" s="50"/>
      <c r="Z255" s="72" t="e">
        <f>X255+Y255</f>
        <v>#REF!</v>
      </c>
      <c r="AA255" s="72"/>
      <c r="AB255" s="128" t="e">
        <f>Z255+AA255</f>
        <v>#REF!</v>
      </c>
      <c r="AC255" s="7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</row>
    <row r="256" spans="1:188" x14ac:dyDescent="0.2">
      <c r="A256" s="57"/>
      <c r="B256" s="58"/>
      <c r="C256" s="58"/>
      <c r="D256" s="58"/>
      <c r="E256" s="58"/>
      <c r="F256" s="59" t="s">
        <v>54</v>
      </c>
      <c r="G256" s="125" t="s">
        <v>140</v>
      </c>
      <c r="H256" s="61"/>
      <c r="I256" s="61"/>
      <c r="J256" s="60">
        <f>H256+I256</f>
        <v>0</v>
      </c>
      <c r="K256" s="61"/>
      <c r="L256" s="72" t="e">
        <f>#REF!+K256</f>
        <v>#REF!</v>
      </c>
      <c r="M256" s="61"/>
      <c r="N256" s="72" t="e">
        <f>L256+M256</f>
        <v>#REF!</v>
      </c>
      <c r="O256" s="63"/>
      <c r="P256" s="72" t="e">
        <f>O256+N256</f>
        <v>#REF!</v>
      </c>
      <c r="Q256" s="63"/>
      <c r="R256" s="72" t="e">
        <f>P256+Q256</f>
        <v>#REF!</v>
      </c>
      <c r="S256" s="72"/>
      <c r="T256" s="72" t="e">
        <f>R256+S256</f>
        <v>#REF!</v>
      </c>
      <c r="U256" s="72"/>
      <c r="V256" s="72" t="e">
        <f>T256+U256</f>
        <v>#REF!</v>
      </c>
      <c r="W256" s="72"/>
      <c r="X256" s="72" t="e">
        <f>V256+W256</f>
        <v>#REF!</v>
      </c>
      <c r="Y256" s="50"/>
      <c r="Z256" s="72" t="e">
        <f>X256+Y256</f>
        <v>#REF!</v>
      </c>
      <c r="AA256" s="72"/>
      <c r="AB256" s="128" t="e">
        <f>Z256+AA256</f>
        <v>#REF!</v>
      </c>
      <c r="AC256" s="7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</row>
    <row r="257" spans="1:188" x14ac:dyDescent="0.2">
      <c r="A257" s="57"/>
      <c r="B257" s="58"/>
      <c r="C257" s="58"/>
      <c r="D257" s="58"/>
      <c r="E257" s="58"/>
      <c r="F257" s="59" t="s">
        <v>24</v>
      </c>
      <c r="G257" s="125" t="s">
        <v>141</v>
      </c>
      <c r="H257" s="61"/>
      <c r="I257" s="61"/>
      <c r="J257" s="60">
        <f>H257+I257</f>
        <v>0</v>
      </c>
      <c r="K257" s="61"/>
      <c r="L257" s="72" t="e">
        <f>#REF!+K257</f>
        <v>#REF!</v>
      </c>
      <c r="M257" s="61"/>
      <c r="N257" s="72" t="e">
        <f>L257+M257</f>
        <v>#REF!</v>
      </c>
      <c r="O257" s="63"/>
      <c r="P257" s="72" t="e">
        <f>O257+N257</f>
        <v>#REF!</v>
      </c>
      <c r="Q257" s="63"/>
      <c r="R257" s="72" t="e">
        <f>P257+Q257</f>
        <v>#REF!</v>
      </c>
      <c r="S257" s="72"/>
      <c r="T257" s="72" t="e">
        <f>R257+S257</f>
        <v>#REF!</v>
      </c>
      <c r="U257" s="72"/>
      <c r="V257" s="72" t="e">
        <f>T257+U257</f>
        <v>#REF!</v>
      </c>
      <c r="W257" s="72"/>
      <c r="X257" s="72" t="e">
        <f>V257+W257</f>
        <v>#REF!</v>
      </c>
      <c r="Y257" s="50"/>
      <c r="Z257" s="72" t="e">
        <f>X257+Y257</f>
        <v>#REF!</v>
      </c>
      <c r="AA257" s="72"/>
      <c r="AB257" s="128" t="e">
        <f>Z257+AA257</f>
        <v>#REF!</v>
      </c>
      <c r="AC257" s="7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</row>
    <row r="258" spans="1:188" x14ac:dyDescent="0.2">
      <c r="A258" s="57"/>
      <c r="B258" s="58"/>
      <c r="C258" s="58"/>
      <c r="D258" s="58"/>
      <c r="E258" s="58"/>
      <c r="F258" s="59"/>
      <c r="G258" s="125" t="s">
        <v>142</v>
      </c>
      <c r="H258" s="61"/>
      <c r="I258" s="61"/>
      <c r="J258" s="60"/>
      <c r="K258" s="61"/>
      <c r="L258" s="72" t="e">
        <f>#REF!+K258</f>
        <v>#REF!</v>
      </c>
      <c r="M258" s="61"/>
      <c r="N258" s="72"/>
      <c r="O258" s="63"/>
      <c r="P258" s="72"/>
      <c r="Q258" s="63"/>
      <c r="R258" s="72"/>
      <c r="S258" s="72"/>
      <c r="T258" s="72"/>
      <c r="U258" s="72"/>
      <c r="V258" s="72"/>
      <c r="W258" s="72"/>
      <c r="X258" s="72"/>
      <c r="Y258" s="50"/>
      <c r="Z258" s="72"/>
      <c r="AA258" s="72"/>
      <c r="AB258" s="128"/>
      <c r="AC258" s="7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</row>
    <row r="259" spans="1:188" x14ac:dyDescent="0.2">
      <c r="A259" s="57"/>
      <c r="B259" s="58"/>
      <c r="C259" s="58"/>
      <c r="D259" s="58"/>
      <c r="E259" s="58"/>
      <c r="F259" s="59" t="s">
        <v>39</v>
      </c>
      <c r="G259" s="125" t="s">
        <v>143</v>
      </c>
      <c r="H259" s="61"/>
      <c r="I259" s="61"/>
      <c r="J259" s="60">
        <f>H259+I259</f>
        <v>0</v>
      </c>
      <c r="K259" s="61"/>
      <c r="L259" s="72" t="e">
        <f>#REF!+K259</f>
        <v>#REF!</v>
      </c>
      <c r="M259" s="61"/>
      <c r="N259" s="72" t="e">
        <f>L259+M259</f>
        <v>#REF!</v>
      </c>
      <c r="O259" s="63"/>
      <c r="P259" s="72" t="e">
        <f>O259+N259</f>
        <v>#REF!</v>
      </c>
      <c r="Q259" s="63"/>
      <c r="R259" s="72" t="e">
        <f>P259+Q259</f>
        <v>#REF!</v>
      </c>
      <c r="S259" s="72"/>
      <c r="T259" s="72" t="e">
        <f>R259+S259</f>
        <v>#REF!</v>
      </c>
      <c r="U259" s="72"/>
      <c r="V259" s="72" t="e">
        <f>T259+U259</f>
        <v>#REF!</v>
      </c>
      <c r="W259" s="72"/>
      <c r="X259" s="72" t="e">
        <f>V259+W259</f>
        <v>#REF!</v>
      </c>
      <c r="Y259" s="50"/>
      <c r="Z259" s="72" t="e">
        <f>X259+Y259</f>
        <v>#REF!</v>
      </c>
      <c r="AA259" s="72"/>
      <c r="AB259" s="128" t="e">
        <f>Z259+AA259</f>
        <v>#REF!</v>
      </c>
      <c r="AC259" s="7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</row>
    <row r="260" spans="1:188" hidden="1" x14ac:dyDescent="0.2">
      <c r="A260" s="57"/>
      <c r="B260" s="58"/>
      <c r="C260" s="58"/>
      <c r="D260" s="58"/>
      <c r="E260" s="58"/>
      <c r="F260" s="59" t="s">
        <v>163</v>
      </c>
      <c r="G260" s="125" t="s">
        <v>144</v>
      </c>
      <c r="H260" s="61"/>
      <c r="I260" s="61"/>
      <c r="J260" s="60">
        <f>H260+I260</f>
        <v>0</v>
      </c>
      <c r="K260" s="61"/>
      <c r="L260" s="72" t="e">
        <f>#REF!+K260</f>
        <v>#REF!</v>
      </c>
      <c r="M260" s="61"/>
      <c r="N260" s="72" t="e">
        <f>L260+M260</f>
        <v>#REF!</v>
      </c>
      <c r="O260" s="63"/>
      <c r="P260" s="72" t="e">
        <f>O260+N260</f>
        <v>#REF!</v>
      </c>
      <c r="Q260" s="63"/>
      <c r="R260" s="72" t="e">
        <f>P260+Q260</f>
        <v>#REF!</v>
      </c>
      <c r="S260" s="72"/>
      <c r="T260" s="72" t="e">
        <f>R260+S260</f>
        <v>#REF!</v>
      </c>
      <c r="U260" s="72"/>
      <c r="V260" s="72" t="e">
        <f>T260+U260</f>
        <v>#REF!</v>
      </c>
      <c r="W260" s="72"/>
      <c r="X260" s="72" t="e">
        <f>V260+W260</f>
        <v>#REF!</v>
      </c>
      <c r="Y260" s="50"/>
      <c r="Z260" s="72" t="e">
        <f>X260+Y260</f>
        <v>#REF!</v>
      </c>
      <c r="AA260" s="72"/>
      <c r="AB260" s="128" t="e">
        <f>Z260+AA260</f>
        <v>#REF!</v>
      </c>
      <c r="AC260" s="7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</row>
    <row r="261" spans="1:188" hidden="1" x14ac:dyDescent="0.2">
      <c r="A261" s="57"/>
      <c r="B261" s="58"/>
      <c r="C261" s="58"/>
      <c r="D261" s="58"/>
      <c r="E261" s="58"/>
      <c r="F261" s="59" t="s">
        <v>145</v>
      </c>
      <c r="G261" s="125" t="s">
        <v>146</v>
      </c>
      <c r="H261" s="61"/>
      <c r="I261" s="61"/>
      <c r="J261" s="60">
        <f>H261+I261</f>
        <v>0</v>
      </c>
      <c r="K261" s="61"/>
      <c r="L261" s="72" t="e">
        <f>#REF!+K261</f>
        <v>#REF!</v>
      </c>
      <c r="M261" s="61"/>
      <c r="N261" s="72" t="e">
        <f>L261+M261</f>
        <v>#REF!</v>
      </c>
      <c r="O261" s="63"/>
      <c r="P261" s="72" t="e">
        <f>O261+N261</f>
        <v>#REF!</v>
      </c>
      <c r="Q261" s="63"/>
      <c r="R261" s="72" t="e">
        <f>P261+Q261</f>
        <v>#REF!</v>
      </c>
      <c r="S261" s="72"/>
      <c r="T261" s="72" t="e">
        <f>R261+S261</f>
        <v>#REF!</v>
      </c>
      <c r="U261" s="72"/>
      <c r="V261" s="72" t="e">
        <f>T261+U261</f>
        <v>#REF!</v>
      </c>
      <c r="W261" s="72"/>
      <c r="X261" s="72" t="e">
        <f>V261+W261</f>
        <v>#REF!</v>
      </c>
      <c r="Y261" s="50"/>
      <c r="Z261" s="72" t="e">
        <f>X261+Y261</f>
        <v>#REF!</v>
      </c>
      <c r="AA261" s="72"/>
      <c r="AB261" s="128" t="e">
        <f>Z261+AA261</f>
        <v>#REF!</v>
      </c>
      <c r="AC261" s="7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</row>
    <row r="262" spans="1:188" hidden="1" x14ac:dyDescent="0.2">
      <c r="A262" s="57"/>
      <c r="B262" s="58"/>
      <c r="C262" s="58"/>
      <c r="D262" s="58"/>
      <c r="E262" s="58"/>
      <c r="F262" s="59" t="s">
        <v>147</v>
      </c>
      <c r="G262" s="125" t="s">
        <v>148</v>
      </c>
      <c r="H262" s="61"/>
      <c r="I262" s="61"/>
      <c r="J262" s="60">
        <f>H262+I262</f>
        <v>0</v>
      </c>
      <c r="K262" s="61"/>
      <c r="L262" s="72" t="e">
        <f>#REF!+K262</f>
        <v>#REF!</v>
      </c>
      <c r="M262" s="61"/>
      <c r="N262" s="72" t="e">
        <f>L262+M262</f>
        <v>#REF!</v>
      </c>
      <c r="O262" s="63"/>
      <c r="P262" s="72" t="e">
        <f>O262+N262</f>
        <v>#REF!</v>
      </c>
      <c r="Q262" s="63"/>
      <c r="R262" s="72" t="e">
        <f>P262+Q262</f>
        <v>#REF!</v>
      </c>
      <c r="S262" s="72"/>
      <c r="T262" s="72" t="e">
        <f>R262+S262</f>
        <v>#REF!</v>
      </c>
      <c r="U262" s="72"/>
      <c r="V262" s="72" t="e">
        <f>T262+U262</f>
        <v>#REF!</v>
      </c>
      <c r="W262" s="72"/>
      <c r="X262" s="72" t="e">
        <f>V262+W262</f>
        <v>#REF!</v>
      </c>
      <c r="Y262" s="50"/>
      <c r="Z262" s="72" t="e">
        <f>X262+Y262</f>
        <v>#REF!</v>
      </c>
      <c r="AA262" s="72"/>
      <c r="AB262" s="128" t="e">
        <f>Z262+AA262</f>
        <v>#REF!</v>
      </c>
      <c r="AC262" s="7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</row>
    <row r="263" spans="1:188" hidden="1" x14ac:dyDescent="0.2">
      <c r="A263" s="57"/>
      <c r="B263" s="58"/>
      <c r="C263" s="58"/>
      <c r="D263" s="58"/>
      <c r="E263" s="58"/>
      <c r="F263" s="59"/>
      <c r="G263" s="125" t="s">
        <v>149</v>
      </c>
      <c r="H263" s="61"/>
      <c r="I263" s="61"/>
      <c r="J263" s="60"/>
      <c r="K263" s="61"/>
      <c r="L263" s="72" t="e">
        <f>#REF!+K263</f>
        <v>#REF!</v>
      </c>
      <c r="M263" s="61"/>
      <c r="N263" s="72"/>
      <c r="O263" s="63"/>
      <c r="P263" s="72"/>
      <c r="Q263" s="63"/>
      <c r="R263" s="72"/>
      <c r="S263" s="72"/>
      <c r="T263" s="72"/>
      <c r="U263" s="72"/>
      <c r="V263" s="72"/>
      <c r="W263" s="72"/>
      <c r="X263" s="72"/>
      <c r="Y263" s="50"/>
      <c r="Z263" s="72"/>
      <c r="AA263" s="72"/>
      <c r="AB263" s="128"/>
      <c r="AC263" s="7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</row>
    <row r="264" spans="1:188" hidden="1" x14ac:dyDescent="0.2">
      <c r="A264" s="57"/>
      <c r="B264" s="58"/>
      <c r="C264" s="58"/>
      <c r="D264" s="58"/>
      <c r="E264" s="58"/>
      <c r="F264" s="59"/>
      <c r="G264" s="125" t="s">
        <v>150</v>
      </c>
      <c r="H264" s="61"/>
      <c r="I264" s="61"/>
      <c r="J264" s="60"/>
      <c r="K264" s="61"/>
      <c r="L264" s="72" t="e">
        <f>#REF!+K264</f>
        <v>#REF!</v>
      </c>
      <c r="M264" s="61"/>
      <c r="N264" s="72"/>
      <c r="O264" s="63"/>
      <c r="P264" s="72"/>
      <c r="Q264" s="63"/>
      <c r="R264" s="72"/>
      <c r="S264" s="72"/>
      <c r="T264" s="72"/>
      <c r="U264" s="72"/>
      <c r="V264" s="72"/>
      <c r="W264" s="72"/>
      <c r="X264" s="72"/>
      <c r="Y264" s="50"/>
      <c r="Z264" s="72"/>
      <c r="AA264" s="72"/>
      <c r="AB264" s="128"/>
      <c r="AC264" s="7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</row>
    <row r="265" spans="1:188" x14ac:dyDescent="0.2">
      <c r="A265" s="57"/>
      <c r="B265" s="58"/>
      <c r="C265" s="58"/>
      <c r="D265" s="58"/>
      <c r="E265" s="58"/>
      <c r="F265" s="59">
        <v>12</v>
      </c>
      <c r="G265" s="125" t="s">
        <v>151</v>
      </c>
      <c r="H265" s="61">
        <v>39258</v>
      </c>
      <c r="I265" s="61">
        <v>3960</v>
      </c>
      <c r="J265" s="60">
        <f>H265+I265</f>
        <v>43218</v>
      </c>
      <c r="K265" s="61"/>
      <c r="L265" s="72" t="e">
        <f>#REF!+K265</f>
        <v>#REF!</v>
      </c>
      <c r="M265" s="61"/>
      <c r="N265" s="72" t="e">
        <f>L265+M265</f>
        <v>#REF!</v>
      </c>
      <c r="O265" s="63"/>
      <c r="P265" s="72" t="e">
        <f>O265+N265</f>
        <v>#REF!</v>
      </c>
      <c r="Q265" s="63"/>
      <c r="R265" s="72" t="e">
        <f>P265+Q265</f>
        <v>#REF!</v>
      </c>
      <c r="S265" s="72"/>
      <c r="T265" s="72" t="e">
        <f>R265+S265</f>
        <v>#REF!</v>
      </c>
      <c r="U265" s="72"/>
      <c r="V265" s="72" t="e">
        <f>T265+U265</f>
        <v>#REF!</v>
      </c>
      <c r="W265" s="72"/>
      <c r="X265" s="72" t="e">
        <f>V265+W265</f>
        <v>#REF!</v>
      </c>
      <c r="Y265" s="50"/>
      <c r="Z265" s="72" t="e">
        <f>X265+Y265</f>
        <v>#REF!</v>
      </c>
      <c r="AA265" s="72"/>
      <c r="AB265" s="128" t="e">
        <f>Z265+AA265</f>
        <v>#REF!</v>
      </c>
      <c r="AC265" s="72">
        <v>10000</v>
      </c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</row>
    <row r="266" spans="1:188" x14ac:dyDescent="0.2">
      <c r="A266" s="57"/>
      <c r="B266" s="58"/>
      <c r="C266" s="58"/>
      <c r="D266" s="58"/>
      <c r="E266" s="58"/>
      <c r="F266" s="59">
        <v>13</v>
      </c>
      <c r="G266" s="125" t="s">
        <v>152</v>
      </c>
      <c r="H266" s="61">
        <v>476</v>
      </c>
      <c r="I266" s="61">
        <v>34</v>
      </c>
      <c r="J266" s="60">
        <f>H266+I266</f>
        <v>510</v>
      </c>
      <c r="K266" s="61"/>
      <c r="L266" s="72" t="e">
        <f>#REF!+K266</f>
        <v>#REF!</v>
      </c>
      <c r="M266" s="61"/>
      <c r="N266" s="72" t="e">
        <f>L266+M266</f>
        <v>#REF!</v>
      </c>
      <c r="O266" s="63"/>
      <c r="P266" s="72" t="e">
        <f>O266+N266</f>
        <v>#REF!</v>
      </c>
      <c r="Q266" s="63"/>
      <c r="R266" s="72" t="e">
        <f>P266+Q266</f>
        <v>#REF!</v>
      </c>
      <c r="S266" s="72"/>
      <c r="T266" s="72" t="e">
        <f>R266+S266</f>
        <v>#REF!</v>
      </c>
      <c r="U266" s="72"/>
      <c r="V266" s="72" t="e">
        <f>T266+U266</f>
        <v>#REF!</v>
      </c>
      <c r="W266" s="72"/>
      <c r="X266" s="72" t="e">
        <f>V266+W266</f>
        <v>#REF!</v>
      </c>
      <c r="Y266" s="50"/>
      <c r="Z266" s="72" t="e">
        <f>X266+Y266</f>
        <v>#REF!</v>
      </c>
      <c r="AA266" s="72"/>
      <c r="AB266" s="128" t="e">
        <f>Z266+AA266</f>
        <v>#REF!</v>
      </c>
      <c r="AC266" s="72">
        <v>1000</v>
      </c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</row>
    <row r="267" spans="1:188" x14ac:dyDescent="0.2">
      <c r="A267" s="57"/>
      <c r="B267" s="58"/>
      <c r="C267" s="58"/>
      <c r="D267" s="58"/>
      <c r="E267" s="58"/>
      <c r="F267" s="59"/>
      <c r="G267" s="125" t="s">
        <v>153</v>
      </c>
      <c r="H267" s="61"/>
      <c r="I267" s="61"/>
      <c r="J267" s="60"/>
      <c r="K267" s="61"/>
      <c r="L267" s="72" t="e">
        <f>#REF!+K267</f>
        <v>#REF!</v>
      </c>
      <c r="M267" s="61"/>
      <c r="N267" s="72"/>
      <c r="O267" s="63"/>
      <c r="P267" s="72"/>
      <c r="Q267" s="63"/>
      <c r="R267" s="72"/>
      <c r="S267" s="72"/>
      <c r="T267" s="72"/>
      <c r="U267" s="72"/>
      <c r="V267" s="72"/>
      <c r="W267" s="72"/>
      <c r="X267" s="72"/>
      <c r="Y267" s="50"/>
      <c r="Z267" s="72"/>
      <c r="AA267" s="72"/>
      <c r="AB267" s="128"/>
      <c r="AC267" s="7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</row>
    <row r="268" spans="1:188" hidden="1" x14ac:dyDescent="0.2">
      <c r="A268" s="57"/>
      <c r="B268" s="58"/>
      <c r="C268" s="58"/>
      <c r="D268" s="58"/>
      <c r="E268" s="58"/>
      <c r="F268" s="59"/>
      <c r="G268" s="125" t="s">
        <v>154</v>
      </c>
      <c r="H268" s="61"/>
      <c r="I268" s="61"/>
      <c r="J268" s="60"/>
      <c r="K268" s="61"/>
      <c r="L268" s="72" t="e">
        <f>#REF!+K268</f>
        <v>#REF!</v>
      </c>
      <c r="M268" s="61"/>
      <c r="N268" s="72"/>
      <c r="O268" s="63"/>
      <c r="P268" s="72"/>
      <c r="Q268" s="63"/>
      <c r="R268" s="72"/>
      <c r="S268" s="72"/>
      <c r="T268" s="72"/>
      <c r="U268" s="72"/>
      <c r="V268" s="72"/>
      <c r="W268" s="72"/>
      <c r="X268" s="72"/>
      <c r="Y268" s="50"/>
      <c r="Z268" s="72"/>
      <c r="AA268" s="72"/>
      <c r="AB268" s="128"/>
      <c r="AC268" s="7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</row>
    <row r="269" spans="1:188" hidden="1" x14ac:dyDescent="0.2">
      <c r="A269" s="57"/>
      <c r="B269" s="58"/>
      <c r="C269" s="58"/>
      <c r="D269" s="58"/>
      <c r="E269" s="58"/>
      <c r="F269" s="59"/>
      <c r="G269" s="125" t="s">
        <v>155</v>
      </c>
      <c r="H269" s="61"/>
      <c r="I269" s="61"/>
      <c r="J269" s="60"/>
      <c r="K269" s="61"/>
      <c r="L269" s="72" t="e">
        <f>#REF!+K269</f>
        <v>#REF!</v>
      </c>
      <c r="M269" s="61"/>
      <c r="N269" s="72"/>
      <c r="O269" s="63"/>
      <c r="P269" s="72"/>
      <c r="Q269" s="63"/>
      <c r="R269" s="72"/>
      <c r="S269" s="72"/>
      <c r="T269" s="72"/>
      <c r="U269" s="72"/>
      <c r="V269" s="72"/>
      <c r="W269" s="72"/>
      <c r="X269" s="72"/>
      <c r="Y269" s="50"/>
      <c r="Z269" s="72"/>
      <c r="AA269" s="72"/>
      <c r="AB269" s="128"/>
      <c r="AC269" s="7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</row>
    <row r="270" spans="1:188" x14ac:dyDescent="0.2">
      <c r="A270" s="57"/>
      <c r="B270" s="58"/>
      <c r="C270" s="58"/>
      <c r="D270" s="58"/>
      <c r="E270" s="58"/>
      <c r="F270" s="59" t="s">
        <v>118</v>
      </c>
      <c r="G270" s="125" t="s">
        <v>156</v>
      </c>
      <c r="H270" s="61"/>
      <c r="I270" s="61"/>
      <c r="J270" s="60">
        <f>H270+I270</f>
        <v>0</v>
      </c>
      <c r="K270" s="61"/>
      <c r="L270" s="72" t="e">
        <f>#REF!+K270</f>
        <v>#REF!</v>
      </c>
      <c r="M270" s="61"/>
      <c r="N270" s="72" t="e">
        <f>L270+M270</f>
        <v>#REF!</v>
      </c>
      <c r="O270" s="63"/>
      <c r="P270" s="72" t="e">
        <f>O270+N270</f>
        <v>#REF!</v>
      </c>
      <c r="Q270" s="63"/>
      <c r="R270" s="72" t="e">
        <f>P270+Q270</f>
        <v>#REF!</v>
      </c>
      <c r="S270" s="72"/>
      <c r="T270" s="72" t="e">
        <f>R270+S270</f>
        <v>#REF!</v>
      </c>
      <c r="U270" s="72"/>
      <c r="V270" s="72" t="e">
        <f>T270+U270</f>
        <v>#REF!</v>
      </c>
      <c r="W270" s="72"/>
      <c r="X270" s="72" t="e">
        <f>V270+W270</f>
        <v>#REF!</v>
      </c>
      <c r="Y270" s="50"/>
      <c r="Z270" s="72" t="e">
        <f>X270+Y270</f>
        <v>#REF!</v>
      </c>
      <c r="AA270" s="72"/>
      <c r="AB270" s="128" t="e">
        <f>Z270+AA270</f>
        <v>#REF!</v>
      </c>
      <c r="AC270" s="72">
        <v>5000</v>
      </c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</row>
    <row r="271" spans="1:188" ht="15.75" x14ac:dyDescent="0.2">
      <c r="A271" s="38"/>
      <c r="B271" s="39"/>
      <c r="C271" s="39"/>
      <c r="D271" s="39"/>
      <c r="E271" s="39" t="s">
        <v>35</v>
      </c>
      <c r="F271" s="40"/>
      <c r="G271" s="112" t="s">
        <v>240</v>
      </c>
      <c r="H271" s="113">
        <f t="shared" ref="H271:AB271" si="161">H275+H276+H272</f>
        <v>0</v>
      </c>
      <c r="I271" s="144">
        <f t="shared" si="161"/>
        <v>0</v>
      </c>
      <c r="J271" s="113">
        <f t="shared" si="161"/>
        <v>0</v>
      </c>
      <c r="K271" s="144">
        <f t="shared" si="161"/>
        <v>0</v>
      </c>
      <c r="L271" s="113" t="e">
        <f t="shared" si="161"/>
        <v>#REF!</v>
      </c>
      <c r="M271" s="113">
        <f>M275+M276+M272</f>
        <v>0</v>
      </c>
      <c r="N271" s="113" t="e">
        <f t="shared" si="161"/>
        <v>#REF!</v>
      </c>
      <c r="O271" s="144">
        <f>O275+O276+O272</f>
        <v>0</v>
      </c>
      <c r="P271" s="113" t="e">
        <f t="shared" si="161"/>
        <v>#REF!</v>
      </c>
      <c r="Q271" s="144">
        <f>Q275+Q276+Q272</f>
        <v>0</v>
      </c>
      <c r="R271" s="113" t="e">
        <f t="shared" si="161"/>
        <v>#REF!</v>
      </c>
      <c r="S271" s="113">
        <f>S275+S276+S272</f>
        <v>0</v>
      </c>
      <c r="T271" s="113" t="e">
        <f t="shared" si="161"/>
        <v>#REF!</v>
      </c>
      <c r="U271" s="113">
        <f>U275+U276+U272</f>
        <v>0</v>
      </c>
      <c r="V271" s="113" t="e">
        <f t="shared" si="161"/>
        <v>#REF!</v>
      </c>
      <c r="W271" s="113">
        <f>W275+W276+W272</f>
        <v>0</v>
      </c>
      <c r="X271" s="113" t="e">
        <f t="shared" si="161"/>
        <v>#REF!</v>
      </c>
      <c r="Y271" s="113">
        <f>Y275+Y276+Y272</f>
        <v>0</v>
      </c>
      <c r="Z271" s="113" t="e">
        <f t="shared" si="161"/>
        <v>#REF!</v>
      </c>
      <c r="AA271" s="113">
        <f>AA275+AA276+AA272</f>
        <v>0</v>
      </c>
      <c r="AB271" s="114" t="e">
        <f t="shared" si="161"/>
        <v>#REF!</v>
      </c>
      <c r="AC271" s="113">
        <f>AC275+AC276+AC272</f>
        <v>0</v>
      </c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</row>
    <row r="272" spans="1:188" x14ac:dyDescent="0.2">
      <c r="A272" s="57"/>
      <c r="B272" s="58"/>
      <c r="C272" s="58"/>
      <c r="D272" s="58"/>
      <c r="E272" s="58"/>
      <c r="F272" s="59"/>
      <c r="G272" s="125" t="s">
        <v>241</v>
      </c>
      <c r="H272" s="143"/>
      <c r="I272" s="61"/>
      <c r="J272" s="60">
        <f>H272+I272</f>
        <v>0</v>
      </c>
      <c r="K272" s="61"/>
      <c r="L272" s="72" t="e">
        <f>#REF!+K272</f>
        <v>#REF!</v>
      </c>
      <c r="M272" s="143"/>
      <c r="N272" s="72" t="e">
        <f>L272+M272</f>
        <v>#REF!</v>
      </c>
      <c r="O272" s="63"/>
      <c r="P272" s="72" t="e">
        <f>O272+N272</f>
        <v>#REF!</v>
      </c>
      <c r="Q272" s="63"/>
      <c r="R272" s="72" t="e">
        <f>P272+Q272</f>
        <v>#REF!</v>
      </c>
      <c r="S272" s="72"/>
      <c r="T272" s="72" t="e">
        <f>R272+S272</f>
        <v>#REF!</v>
      </c>
      <c r="U272" s="72"/>
      <c r="V272" s="72" t="e">
        <f>T272+U272</f>
        <v>#REF!</v>
      </c>
      <c r="W272" s="72"/>
      <c r="X272" s="72" t="e">
        <f>V272+W272</f>
        <v>#REF!</v>
      </c>
      <c r="Y272" s="50"/>
      <c r="Z272" s="72" t="e">
        <f>X272+Y272</f>
        <v>#REF!</v>
      </c>
      <c r="AA272" s="72"/>
      <c r="AB272" s="128" t="e">
        <f>Z272+AA272</f>
        <v>#REF!</v>
      </c>
      <c r="AC272" s="7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</row>
    <row r="273" spans="1:188" x14ac:dyDescent="0.2">
      <c r="A273" s="57"/>
      <c r="B273" s="58"/>
      <c r="C273" s="58"/>
      <c r="D273" s="58"/>
      <c r="E273" s="58"/>
      <c r="F273" s="59"/>
      <c r="G273" s="125" t="s">
        <v>242</v>
      </c>
      <c r="H273" s="143"/>
      <c r="I273" s="61"/>
      <c r="J273" s="60"/>
      <c r="K273" s="61"/>
      <c r="L273" s="72"/>
      <c r="M273" s="143"/>
      <c r="N273" s="72"/>
      <c r="O273" s="63"/>
      <c r="P273" s="72"/>
      <c r="Q273" s="63"/>
      <c r="R273" s="72"/>
      <c r="S273" s="72"/>
      <c r="T273" s="72"/>
      <c r="U273" s="72"/>
      <c r="V273" s="72"/>
      <c r="W273" s="72"/>
      <c r="X273" s="72"/>
      <c r="Y273" s="50"/>
      <c r="Z273" s="72"/>
      <c r="AA273" s="72"/>
      <c r="AB273" s="128"/>
      <c r="AC273" s="7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</row>
    <row r="274" spans="1:188" x14ac:dyDescent="0.2">
      <c r="A274" s="57"/>
      <c r="B274" s="58"/>
      <c r="C274" s="58"/>
      <c r="D274" s="58"/>
      <c r="E274" s="58"/>
      <c r="F274" s="59"/>
      <c r="G274" s="125" t="s">
        <v>243</v>
      </c>
      <c r="H274" s="143"/>
      <c r="I274" s="61"/>
      <c r="J274" s="60"/>
      <c r="K274" s="61"/>
      <c r="L274" s="72"/>
      <c r="M274" s="143"/>
      <c r="N274" s="72"/>
      <c r="O274" s="63"/>
      <c r="P274" s="72"/>
      <c r="Q274" s="63"/>
      <c r="R274" s="72"/>
      <c r="S274" s="72"/>
      <c r="T274" s="72"/>
      <c r="U274" s="72"/>
      <c r="V274" s="72"/>
      <c r="W274" s="72"/>
      <c r="X274" s="72"/>
      <c r="Y274" s="50"/>
      <c r="Z274" s="72"/>
      <c r="AA274" s="72"/>
      <c r="AB274" s="128"/>
      <c r="AC274" s="7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</row>
    <row r="275" spans="1:188" ht="30" x14ac:dyDescent="0.2">
      <c r="A275" s="57"/>
      <c r="B275" s="58"/>
      <c r="C275" s="58"/>
      <c r="D275" s="58"/>
      <c r="E275" s="58"/>
      <c r="F275" s="59" t="s">
        <v>24</v>
      </c>
      <c r="G275" s="125" t="s">
        <v>244</v>
      </c>
      <c r="H275" s="143"/>
      <c r="I275" s="61"/>
      <c r="J275" s="60">
        <f>H275+I275</f>
        <v>0</v>
      </c>
      <c r="K275" s="61"/>
      <c r="L275" s="72" t="e">
        <f>#REF!+K275</f>
        <v>#REF!</v>
      </c>
      <c r="M275" s="143"/>
      <c r="N275" s="72" t="e">
        <f>L275+M275</f>
        <v>#REF!</v>
      </c>
      <c r="O275" s="63"/>
      <c r="P275" s="72" t="e">
        <f>O275+N275</f>
        <v>#REF!</v>
      </c>
      <c r="Q275" s="63"/>
      <c r="R275" s="72" t="e">
        <f>P275+Q275</f>
        <v>#REF!</v>
      </c>
      <c r="S275" s="72"/>
      <c r="T275" s="72" t="e">
        <f>R275+S275</f>
        <v>#REF!</v>
      </c>
      <c r="U275" s="72"/>
      <c r="V275" s="72" t="e">
        <f>T275+U275</f>
        <v>#REF!</v>
      </c>
      <c r="W275" s="72"/>
      <c r="X275" s="72" t="e">
        <f>V275+W275</f>
        <v>#REF!</v>
      </c>
      <c r="Y275" s="50"/>
      <c r="Z275" s="72" t="e">
        <f>X275+Y275</f>
        <v>#REF!</v>
      </c>
      <c r="AA275" s="72"/>
      <c r="AB275" s="128" t="e">
        <f>Z275+AA275</f>
        <v>#REF!</v>
      </c>
      <c r="AC275" s="7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</row>
    <row r="276" spans="1:188" x14ac:dyDescent="0.2">
      <c r="A276" s="57"/>
      <c r="B276" s="58"/>
      <c r="C276" s="58"/>
      <c r="D276" s="58"/>
      <c r="E276" s="58"/>
      <c r="F276" s="59" t="s">
        <v>172</v>
      </c>
      <c r="G276" s="125" t="s">
        <v>245</v>
      </c>
      <c r="H276" s="143"/>
      <c r="I276" s="61"/>
      <c r="J276" s="60">
        <f>H276+I276</f>
        <v>0</v>
      </c>
      <c r="K276" s="61"/>
      <c r="L276" s="72" t="e">
        <f>#REF!+K276</f>
        <v>#REF!</v>
      </c>
      <c r="M276" s="143"/>
      <c r="N276" s="72" t="e">
        <f>L276+M276</f>
        <v>#REF!</v>
      </c>
      <c r="O276" s="63"/>
      <c r="P276" s="72" t="e">
        <f>O276+N276</f>
        <v>#REF!</v>
      </c>
      <c r="Q276" s="63"/>
      <c r="R276" s="72" t="e">
        <f>P276+Q276</f>
        <v>#REF!</v>
      </c>
      <c r="S276" s="72"/>
      <c r="T276" s="72" t="e">
        <f>R276+S276</f>
        <v>#REF!</v>
      </c>
      <c r="U276" s="72"/>
      <c r="V276" s="72" t="e">
        <f>T276+U276</f>
        <v>#REF!</v>
      </c>
      <c r="W276" s="72"/>
      <c r="X276" s="72" t="e">
        <f>V276+W276</f>
        <v>#REF!</v>
      </c>
      <c r="Y276" s="50"/>
      <c r="Z276" s="72" t="e">
        <f>X276+Y276</f>
        <v>#REF!</v>
      </c>
      <c r="AA276" s="72"/>
      <c r="AB276" s="128" t="e">
        <f>Z276+AA276</f>
        <v>#REF!</v>
      </c>
      <c r="AC276" s="7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</row>
    <row r="277" spans="1:188" x14ac:dyDescent="0.2">
      <c r="A277" s="57"/>
      <c r="B277" s="58"/>
      <c r="C277" s="58"/>
      <c r="D277" s="58"/>
      <c r="E277" s="58"/>
      <c r="F277" s="59"/>
      <c r="G277" s="125" t="s">
        <v>246</v>
      </c>
      <c r="H277" s="143"/>
      <c r="I277" s="61"/>
      <c r="J277" s="60"/>
      <c r="K277" s="61"/>
      <c r="L277" s="72"/>
      <c r="M277" s="143"/>
      <c r="N277" s="72"/>
      <c r="O277" s="63"/>
      <c r="P277" s="72"/>
      <c r="Q277" s="63"/>
      <c r="R277" s="72"/>
      <c r="S277" s="72"/>
      <c r="T277" s="72"/>
      <c r="U277" s="72"/>
      <c r="V277" s="72"/>
      <c r="W277" s="72"/>
      <c r="X277" s="72"/>
      <c r="Y277" s="50"/>
      <c r="Z277" s="72"/>
      <c r="AA277" s="72"/>
      <c r="AB277" s="128"/>
      <c r="AC277" s="7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</row>
    <row r="278" spans="1:188" ht="15.75" x14ac:dyDescent="0.2">
      <c r="A278" s="38"/>
      <c r="B278" s="39"/>
      <c r="C278" s="39"/>
      <c r="D278" s="39"/>
      <c r="E278" s="39" t="s">
        <v>54</v>
      </c>
      <c r="F278" s="40"/>
      <c r="G278" s="112" t="s">
        <v>157</v>
      </c>
      <c r="H278" s="113">
        <f t="shared" ref="H278:L278" si="162">SUM(H279+H280+H281+H282+H283+H284)</f>
        <v>288227</v>
      </c>
      <c r="I278" s="144">
        <f>SUM(I279+I280+I281+I282+I283+I284)</f>
        <v>35173</v>
      </c>
      <c r="J278" s="113">
        <f t="shared" si="162"/>
        <v>323400</v>
      </c>
      <c r="K278" s="144">
        <f>SUM(K279+K280+K281+K282+K283+K284)</f>
        <v>0</v>
      </c>
      <c r="L278" s="113" t="e">
        <f t="shared" si="162"/>
        <v>#REF!</v>
      </c>
      <c r="M278" s="113">
        <f>SUM(M279+M280+M281+M282+M283+M284)</f>
        <v>0</v>
      </c>
      <c r="N278" s="113" t="e">
        <f t="shared" ref="N278:AB278" si="163">SUM(N279+N280+N281+N282+N283+N284)</f>
        <v>#REF!</v>
      </c>
      <c r="O278" s="144">
        <f>SUM(O279+O280+O281+O282+O283+O284)</f>
        <v>0</v>
      </c>
      <c r="P278" s="113" t="e">
        <f t="shared" si="163"/>
        <v>#REF!</v>
      </c>
      <c r="Q278" s="144">
        <f>SUM(Q279+Q280+Q281+Q282+Q283+Q284)</f>
        <v>0</v>
      </c>
      <c r="R278" s="113" t="e">
        <f t="shared" si="163"/>
        <v>#REF!</v>
      </c>
      <c r="S278" s="113">
        <f>SUM(S279+S280+S281+S282+S283+S284)</f>
        <v>0</v>
      </c>
      <c r="T278" s="113" t="e">
        <f t="shared" si="163"/>
        <v>#REF!</v>
      </c>
      <c r="U278" s="113">
        <f>SUM(U279+U280+U281+U282+U283+U284)</f>
        <v>0</v>
      </c>
      <c r="V278" s="113" t="e">
        <f t="shared" si="163"/>
        <v>#REF!</v>
      </c>
      <c r="W278" s="113">
        <f>SUM(W279+W280+W281+W282+W283+W284)</f>
        <v>0</v>
      </c>
      <c r="X278" s="113" t="e">
        <f t="shared" si="163"/>
        <v>#REF!</v>
      </c>
      <c r="Y278" s="113">
        <f>SUM(Y279+Y280+Y281+Y282+Y283+Y284)</f>
        <v>0</v>
      </c>
      <c r="Z278" s="113" t="e">
        <f t="shared" si="163"/>
        <v>#REF!</v>
      </c>
      <c r="AA278" s="113">
        <f>SUM(AA279+AA280+AA281+AA282+AA283+AA284)</f>
        <v>0</v>
      </c>
      <c r="AB278" s="114" t="e">
        <f t="shared" si="163"/>
        <v>#REF!</v>
      </c>
      <c r="AC278" s="113">
        <f>SUM(AC279+AC280+AC281+AC282+AC283+AC284)</f>
        <v>84000</v>
      </c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</row>
    <row r="279" spans="1:188" ht="18.95" customHeight="1" x14ac:dyDescent="0.2">
      <c r="A279" s="57"/>
      <c r="B279" s="58"/>
      <c r="C279" s="58"/>
      <c r="D279" s="58"/>
      <c r="E279" s="58"/>
      <c r="F279" s="59" t="s">
        <v>37</v>
      </c>
      <c r="G279" s="125" t="s">
        <v>158</v>
      </c>
      <c r="H279" s="61">
        <v>196595</v>
      </c>
      <c r="I279" s="61">
        <v>23922</v>
      </c>
      <c r="J279" s="60">
        <f t="shared" ref="J279:J284" si="164">H279+I279</f>
        <v>220517</v>
      </c>
      <c r="K279" s="61"/>
      <c r="L279" s="72" t="e">
        <f>#REF!+K279</f>
        <v>#REF!</v>
      </c>
      <c r="M279" s="61"/>
      <c r="N279" s="72" t="e">
        <f t="shared" ref="N279:N284" si="165">L279+M279</f>
        <v>#REF!</v>
      </c>
      <c r="O279" s="63"/>
      <c r="P279" s="72" t="e">
        <f t="shared" ref="P279:P284" si="166">O279+N279</f>
        <v>#REF!</v>
      </c>
      <c r="Q279" s="63"/>
      <c r="R279" s="72" t="e">
        <f t="shared" ref="R279:R284" si="167">P279+Q279</f>
        <v>#REF!</v>
      </c>
      <c r="S279" s="72"/>
      <c r="T279" s="72" t="e">
        <f t="shared" ref="T279:T284" si="168">R279+S279</f>
        <v>#REF!</v>
      </c>
      <c r="U279" s="72"/>
      <c r="V279" s="72" t="e">
        <f t="shared" ref="V279:V284" si="169">T279+U279</f>
        <v>#REF!</v>
      </c>
      <c r="W279" s="72"/>
      <c r="X279" s="72" t="e">
        <f t="shared" ref="X279:X284" si="170">V279+W279</f>
        <v>#REF!</v>
      </c>
      <c r="Y279" s="50"/>
      <c r="Z279" s="72" t="e">
        <f t="shared" ref="Z279:Z284" si="171">X279+Y279</f>
        <v>#REF!</v>
      </c>
      <c r="AA279" s="72"/>
      <c r="AB279" s="72" t="e">
        <f t="shared" ref="AB279:AB284" si="172">Z279+AA279</f>
        <v>#REF!</v>
      </c>
      <c r="AC279" s="72">
        <v>59000</v>
      </c>
      <c r="AD279" s="12" t="e">
        <f>+AB279-44980</f>
        <v>#REF!</v>
      </c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</row>
    <row r="280" spans="1:188" x14ac:dyDescent="0.2">
      <c r="A280" s="57"/>
      <c r="B280" s="58"/>
      <c r="C280" s="58"/>
      <c r="D280" s="58"/>
      <c r="E280" s="58"/>
      <c r="F280" s="59" t="s">
        <v>35</v>
      </c>
      <c r="G280" s="125" t="s">
        <v>159</v>
      </c>
      <c r="H280" s="61">
        <v>6146</v>
      </c>
      <c r="I280" s="61">
        <v>743</v>
      </c>
      <c r="J280" s="60">
        <f t="shared" si="164"/>
        <v>6889</v>
      </c>
      <c r="K280" s="61"/>
      <c r="L280" s="72" t="e">
        <f>#REF!+K280</f>
        <v>#REF!</v>
      </c>
      <c r="M280" s="61"/>
      <c r="N280" s="72" t="e">
        <f t="shared" si="165"/>
        <v>#REF!</v>
      </c>
      <c r="O280" s="63"/>
      <c r="P280" s="72" t="e">
        <f t="shared" si="166"/>
        <v>#REF!</v>
      </c>
      <c r="Q280" s="63"/>
      <c r="R280" s="72" t="e">
        <f t="shared" si="167"/>
        <v>#REF!</v>
      </c>
      <c r="S280" s="72"/>
      <c r="T280" s="72" t="e">
        <f t="shared" si="168"/>
        <v>#REF!</v>
      </c>
      <c r="U280" s="72"/>
      <c r="V280" s="72" t="e">
        <f t="shared" si="169"/>
        <v>#REF!</v>
      </c>
      <c r="W280" s="72"/>
      <c r="X280" s="72" t="e">
        <f t="shared" si="170"/>
        <v>#REF!</v>
      </c>
      <c r="Y280" s="50"/>
      <c r="Z280" s="72" t="e">
        <f t="shared" si="171"/>
        <v>#REF!</v>
      </c>
      <c r="AA280" s="72"/>
      <c r="AB280" s="128" t="e">
        <f t="shared" si="172"/>
        <v>#REF!</v>
      </c>
      <c r="AC280" s="72">
        <v>2000</v>
      </c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</row>
    <row r="281" spans="1:188" x14ac:dyDescent="0.2">
      <c r="A281" s="57"/>
      <c r="B281" s="58"/>
      <c r="C281" s="58"/>
      <c r="D281" s="58"/>
      <c r="E281" s="58"/>
      <c r="F281" s="59" t="s">
        <v>54</v>
      </c>
      <c r="G281" s="125" t="s">
        <v>160</v>
      </c>
      <c r="H281" s="61">
        <v>64175</v>
      </c>
      <c r="I281" s="61">
        <v>7764</v>
      </c>
      <c r="J281" s="60">
        <f t="shared" si="164"/>
        <v>71939</v>
      </c>
      <c r="K281" s="61"/>
      <c r="L281" s="72" t="e">
        <f>#REF!+K281</f>
        <v>#REF!</v>
      </c>
      <c r="M281" s="61"/>
      <c r="N281" s="72" t="e">
        <f t="shared" si="165"/>
        <v>#REF!</v>
      </c>
      <c r="O281" s="63"/>
      <c r="P281" s="72" t="e">
        <f t="shared" si="166"/>
        <v>#REF!</v>
      </c>
      <c r="Q281" s="63"/>
      <c r="R281" s="72" t="e">
        <f t="shared" si="167"/>
        <v>#REF!</v>
      </c>
      <c r="S281" s="72"/>
      <c r="T281" s="72" t="e">
        <f t="shared" si="168"/>
        <v>#REF!</v>
      </c>
      <c r="U281" s="72"/>
      <c r="V281" s="72" t="e">
        <f t="shared" si="169"/>
        <v>#REF!</v>
      </c>
      <c r="W281" s="72"/>
      <c r="X281" s="72" t="e">
        <f t="shared" si="170"/>
        <v>#REF!</v>
      </c>
      <c r="Y281" s="50"/>
      <c r="Z281" s="72" t="e">
        <f t="shared" si="171"/>
        <v>#REF!</v>
      </c>
      <c r="AA281" s="72"/>
      <c r="AB281" s="128" t="e">
        <f t="shared" si="172"/>
        <v>#REF!</v>
      </c>
      <c r="AC281" s="72">
        <v>15000</v>
      </c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</row>
    <row r="282" spans="1:188" ht="30" x14ac:dyDescent="0.2">
      <c r="A282" s="57"/>
      <c r="B282" s="58"/>
      <c r="C282" s="58"/>
      <c r="D282" s="58"/>
      <c r="E282" s="58"/>
      <c r="F282" s="59" t="s">
        <v>24</v>
      </c>
      <c r="G282" s="125" t="s">
        <v>161</v>
      </c>
      <c r="H282" s="61">
        <v>1875</v>
      </c>
      <c r="I282" s="61">
        <v>228</v>
      </c>
      <c r="J282" s="60">
        <f t="shared" si="164"/>
        <v>2103</v>
      </c>
      <c r="K282" s="61"/>
      <c r="L282" s="72" t="e">
        <f>#REF!+K282</f>
        <v>#REF!</v>
      </c>
      <c r="M282" s="61"/>
      <c r="N282" s="72" t="e">
        <f t="shared" si="165"/>
        <v>#REF!</v>
      </c>
      <c r="O282" s="63"/>
      <c r="P282" s="72" t="e">
        <f t="shared" si="166"/>
        <v>#REF!</v>
      </c>
      <c r="Q282" s="63"/>
      <c r="R282" s="72" t="e">
        <f t="shared" si="167"/>
        <v>#REF!</v>
      </c>
      <c r="S282" s="72"/>
      <c r="T282" s="72" t="e">
        <f t="shared" si="168"/>
        <v>#REF!</v>
      </c>
      <c r="U282" s="72"/>
      <c r="V282" s="72" t="e">
        <f t="shared" si="169"/>
        <v>#REF!</v>
      </c>
      <c r="W282" s="72"/>
      <c r="X282" s="72" t="e">
        <f t="shared" si="170"/>
        <v>#REF!</v>
      </c>
      <c r="Y282" s="50"/>
      <c r="Z282" s="72" t="e">
        <f t="shared" si="171"/>
        <v>#REF!</v>
      </c>
      <c r="AA282" s="72"/>
      <c r="AB282" s="128" t="e">
        <f t="shared" si="172"/>
        <v>#REF!</v>
      </c>
      <c r="AC282" s="72">
        <v>2000</v>
      </c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</row>
    <row r="283" spans="1:188" x14ac:dyDescent="0.2">
      <c r="A283" s="57"/>
      <c r="B283" s="58"/>
      <c r="C283" s="58"/>
      <c r="D283" s="58"/>
      <c r="E283" s="58"/>
      <c r="F283" s="59" t="s">
        <v>39</v>
      </c>
      <c r="G283" s="125" t="s">
        <v>162</v>
      </c>
      <c r="H283" s="61">
        <v>19436</v>
      </c>
      <c r="I283" s="61">
        <v>2516</v>
      </c>
      <c r="J283" s="60">
        <f t="shared" si="164"/>
        <v>21952</v>
      </c>
      <c r="K283" s="61"/>
      <c r="L283" s="72" t="e">
        <f>#REF!+K283</f>
        <v>#REF!</v>
      </c>
      <c r="M283" s="61"/>
      <c r="N283" s="72" t="e">
        <f t="shared" si="165"/>
        <v>#REF!</v>
      </c>
      <c r="O283" s="63"/>
      <c r="P283" s="72" t="e">
        <f t="shared" si="166"/>
        <v>#REF!</v>
      </c>
      <c r="Q283" s="63"/>
      <c r="R283" s="72" t="e">
        <f t="shared" si="167"/>
        <v>#REF!</v>
      </c>
      <c r="S283" s="72"/>
      <c r="T283" s="72" t="e">
        <f t="shared" si="168"/>
        <v>#REF!</v>
      </c>
      <c r="U283" s="72"/>
      <c r="V283" s="72" t="e">
        <f t="shared" si="169"/>
        <v>#REF!</v>
      </c>
      <c r="W283" s="72"/>
      <c r="X283" s="72" t="e">
        <f t="shared" si="170"/>
        <v>#REF!</v>
      </c>
      <c r="Y283" s="50"/>
      <c r="Z283" s="72" t="e">
        <f t="shared" si="171"/>
        <v>#REF!</v>
      </c>
      <c r="AA283" s="72"/>
      <c r="AB283" s="128" t="e">
        <f t="shared" si="172"/>
        <v>#REF!</v>
      </c>
      <c r="AC283" s="72">
        <v>6000</v>
      </c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</row>
    <row r="284" spans="1:188" ht="30" x14ac:dyDescent="0.2">
      <c r="A284" s="57"/>
      <c r="B284" s="58"/>
      <c r="C284" s="58"/>
      <c r="D284" s="58"/>
      <c r="E284" s="58"/>
      <c r="F284" s="59" t="s">
        <v>163</v>
      </c>
      <c r="G284" s="125" t="s">
        <v>164</v>
      </c>
      <c r="H284" s="61"/>
      <c r="I284" s="61"/>
      <c r="J284" s="60">
        <f t="shared" si="164"/>
        <v>0</v>
      </c>
      <c r="K284" s="61"/>
      <c r="L284" s="72" t="e">
        <f>#REF!+K284</f>
        <v>#REF!</v>
      </c>
      <c r="M284" s="61"/>
      <c r="N284" s="72" t="e">
        <f t="shared" si="165"/>
        <v>#REF!</v>
      </c>
      <c r="O284" s="63"/>
      <c r="P284" s="72" t="e">
        <f t="shared" si="166"/>
        <v>#REF!</v>
      </c>
      <c r="Q284" s="63"/>
      <c r="R284" s="72" t="e">
        <f t="shared" si="167"/>
        <v>#REF!</v>
      </c>
      <c r="S284" s="72"/>
      <c r="T284" s="72" t="e">
        <f t="shared" si="168"/>
        <v>#REF!</v>
      </c>
      <c r="U284" s="72"/>
      <c r="V284" s="72" t="e">
        <f t="shared" si="169"/>
        <v>#REF!</v>
      </c>
      <c r="W284" s="72"/>
      <c r="X284" s="72" t="e">
        <f t="shared" si="170"/>
        <v>#REF!</v>
      </c>
      <c r="Y284" s="50"/>
      <c r="Z284" s="72" t="e">
        <f t="shared" si="171"/>
        <v>#REF!</v>
      </c>
      <c r="AA284" s="72"/>
      <c r="AB284" s="128" t="e">
        <f t="shared" si="172"/>
        <v>#REF!</v>
      </c>
      <c r="AC284" s="7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</row>
    <row r="285" spans="1:188" ht="15.75" x14ac:dyDescent="0.2">
      <c r="A285" s="38"/>
      <c r="B285" s="39"/>
      <c r="C285" s="39"/>
      <c r="D285" s="39" t="s">
        <v>117</v>
      </c>
      <c r="E285" s="39"/>
      <c r="F285" s="40"/>
      <c r="G285" s="122" t="s">
        <v>93</v>
      </c>
      <c r="H285" s="113">
        <f t="shared" ref="H285:AB285" si="173">H286+H297+H298+H302+H305+H306+H307+H308+H309+H310+H312+H313</f>
        <v>436052</v>
      </c>
      <c r="I285" s="144">
        <f t="shared" si="173"/>
        <v>70129</v>
      </c>
      <c r="J285" s="113">
        <f t="shared" si="173"/>
        <v>506181</v>
      </c>
      <c r="K285" s="144">
        <f t="shared" si="173"/>
        <v>0</v>
      </c>
      <c r="L285" s="113" t="e">
        <f t="shared" si="173"/>
        <v>#REF!</v>
      </c>
      <c r="M285" s="113">
        <f>M286+M297+M298+M302+M305+M306+M307+M308+M309+M310+M312+M313</f>
        <v>0</v>
      </c>
      <c r="N285" s="113" t="e">
        <f t="shared" si="173"/>
        <v>#REF!</v>
      </c>
      <c r="O285" s="144">
        <f>O286+O297+O298+O302+O305+O306+O307+O308+O309+O310+O312+O313</f>
        <v>0</v>
      </c>
      <c r="P285" s="113" t="e">
        <f t="shared" si="173"/>
        <v>#REF!</v>
      </c>
      <c r="Q285" s="144">
        <f>Q286+Q297+Q298+Q302+Q305+Q306+Q307+Q308+Q309+Q310+Q312+Q313</f>
        <v>0</v>
      </c>
      <c r="R285" s="113" t="e">
        <f t="shared" si="173"/>
        <v>#REF!</v>
      </c>
      <c r="S285" s="113">
        <f>S286+S297+S298+S302+S305+S306+S307+S308+S309+S310+S312+S313</f>
        <v>0</v>
      </c>
      <c r="T285" s="113" t="e">
        <f t="shared" si="173"/>
        <v>#REF!</v>
      </c>
      <c r="U285" s="113">
        <f>U286+U297+U298+U302+U305+U306+U307+U308+U309+U310+U312+U313</f>
        <v>0</v>
      </c>
      <c r="V285" s="113" t="e">
        <f t="shared" si="173"/>
        <v>#REF!</v>
      </c>
      <c r="W285" s="113">
        <f>W286+W297+W298+W302+W305+W306+W307+W308+W309+W310+W312+W313</f>
        <v>0</v>
      </c>
      <c r="X285" s="113" t="e">
        <f t="shared" si="173"/>
        <v>#REF!</v>
      </c>
      <c r="Y285" s="113">
        <f>Y286+Y297+Y298+Y302+Y305+Y306+Y307+Y308+Y309+Y310+Y312+Y313</f>
        <v>0</v>
      </c>
      <c r="Z285" s="113" t="e">
        <f t="shared" si="173"/>
        <v>#REF!</v>
      </c>
      <c r="AA285" s="113">
        <f>AA286+AA297+AA298+AA302+AA305+AA306+AA307+AA308+AA309+AA310+AA312+AA313</f>
        <v>0</v>
      </c>
      <c r="AB285" s="114" t="e">
        <f t="shared" si="173"/>
        <v>#REF!</v>
      </c>
      <c r="AC285" s="113">
        <f>AC286+AC297+AC298+AC302+AC305+AC306+AC307+AC308+AC309+AC310+AC312+AC313</f>
        <v>263000</v>
      </c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</row>
    <row r="286" spans="1:188" ht="15.75" x14ac:dyDescent="0.2">
      <c r="A286" s="38"/>
      <c r="B286" s="39"/>
      <c r="C286" s="39"/>
      <c r="D286" s="39"/>
      <c r="E286" s="39" t="s">
        <v>37</v>
      </c>
      <c r="F286" s="40"/>
      <c r="G286" s="112" t="s">
        <v>165</v>
      </c>
      <c r="H286" s="113">
        <f t="shared" ref="H286:AB286" si="174">SUM(H287:H296)</f>
        <v>242356</v>
      </c>
      <c r="I286" s="144">
        <f t="shared" si="174"/>
        <v>29168</v>
      </c>
      <c r="J286" s="113">
        <f t="shared" si="174"/>
        <v>271524</v>
      </c>
      <c r="K286" s="144">
        <f t="shared" si="174"/>
        <v>0</v>
      </c>
      <c r="L286" s="113" t="e">
        <f t="shared" si="174"/>
        <v>#REF!</v>
      </c>
      <c r="M286" s="113">
        <f>SUM(M287:M296)</f>
        <v>0</v>
      </c>
      <c r="N286" s="113" t="e">
        <f t="shared" si="174"/>
        <v>#REF!</v>
      </c>
      <c r="O286" s="144">
        <f>SUM(O287:O296)</f>
        <v>0</v>
      </c>
      <c r="P286" s="113" t="e">
        <f t="shared" si="174"/>
        <v>#REF!</v>
      </c>
      <c r="Q286" s="144">
        <f>SUM(Q287:Q296)</f>
        <v>0</v>
      </c>
      <c r="R286" s="113" t="e">
        <f t="shared" si="174"/>
        <v>#REF!</v>
      </c>
      <c r="S286" s="113">
        <f>SUM(S287:S296)</f>
        <v>0</v>
      </c>
      <c r="T286" s="113" t="e">
        <f t="shared" si="174"/>
        <v>#REF!</v>
      </c>
      <c r="U286" s="113">
        <f>SUM(U287:U296)</f>
        <v>0</v>
      </c>
      <c r="V286" s="113" t="e">
        <f t="shared" si="174"/>
        <v>#REF!</v>
      </c>
      <c r="W286" s="113">
        <f>SUM(W287:W296)</f>
        <v>0</v>
      </c>
      <c r="X286" s="113" t="e">
        <f t="shared" si="174"/>
        <v>#REF!</v>
      </c>
      <c r="Y286" s="113">
        <f>SUM(Y287:Y296)</f>
        <v>0</v>
      </c>
      <c r="Z286" s="113" t="e">
        <f t="shared" si="174"/>
        <v>#REF!</v>
      </c>
      <c r="AA286" s="113">
        <f>SUM(AA287:AA296)</f>
        <v>0</v>
      </c>
      <c r="AB286" s="114" t="e">
        <f t="shared" si="174"/>
        <v>#REF!</v>
      </c>
      <c r="AC286" s="113">
        <f>SUM(AC287:AC296)</f>
        <v>53000</v>
      </c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</row>
    <row r="287" spans="1:188" x14ac:dyDescent="0.2">
      <c r="A287" s="57"/>
      <c r="B287" s="58"/>
      <c r="C287" s="58"/>
      <c r="D287" s="58"/>
      <c r="E287" s="58"/>
      <c r="F287" s="59" t="s">
        <v>37</v>
      </c>
      <c r="G287" s="125" t="s">
        <v>166</v>
      </c>
      <c r="H287" s="61">
        <v>6957</v>
      </c>
      <c r="I287" s="61">
        <v>1011</v>
      </c>
      <c r="J287" s="60">
        <f t="shared" ref="J287:J292" si="175">H287+I287</f>
        <v>7968</v>
      </c>
      <c r="K287" s="61"/>
      <c r="L287" s="72" t="e">
        <f>#REF!+K287</f>
        <v>#REF!</v>
      </c>
      <c r="M287" s="61"/>
      <c r="N287" s="72" t="e">
        <f t="shared" ref="N287:N292" si="176">L287+M287</f>
        <v>#REF!</v>
      </c>
      <c r="O287" s="63"/>
      <c r="P287" s="72" t="e">
        <f t="shared" ref="P287:P292" si="177">O287+N287</f>
        <v>#REF!</v>
      </c>
      <c r="Q287" s="63"/>
      <c r="R287" s="72" t="e">
        <f t="shared" ref="R287:R292" si="178">P287+Q287</f>
        <v>#REF!</v>
      </c>
      <c r="S287" s="72"/>
      <c r="T287" s="72" t="e">
        <f t="shared" ref="T287:T292" si="179">R287+S287</f>
        <v>#REF!</v>
      </c>
      <c r="U287" s="72"/>
      <c r="V287" s="72" t="e">
        <f t="shared" ref="V287:V292" si="180">T287+U287</f>
        <v>#REF!</v>
      </c>
      <c r="W287" s="72"/>
      <c r="X287" s="72" t="e">
        <f t="shared" ref="X287:X292" si="181">V287+W287</f>
        <v>#REF!</v>
      </c>
      <c r="Y287" s="50"/>
      <c r="Z287" s="72" t="e">
        <f t="shared" ref="Z287:Z292" si="182">X287+Y287</f>
        <v>#REF!</v>
      </c>
      <c r="AA287" s="72"/>
      <c r="AB287" s="128" t="e">
        <f t="shared" ref="AB287:AB292" si="183">Z287+AA287</f>
        <v>#REF!</v>
      </c>
      <c r="AC287" s="72">
        <v>3000</v>
      </c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</row>
    <row r="288" spans="1:188" x14ac:dyDescent="0.2">
      <c r="A288" s="57"/>
      <c r="B288" s="58"/>
      <c r="C288" s="58"/>
      <c r="D288" s="58"/>
      <c r="E288" s="58"/>
      <c r="F288" s="59" t="s">
        <v>35</v>
      </c>
      <c r="G288" s="125" t="s">
        <v>167</v>
      </c>
      <c r="H288" s="61">
        <v>2981</v>
      </c>
      <c r="I288" s="61">
        <v>0</v>
      </c>
      <c r="J288" s="60">
        <f t="shared" si="175"/>
        <v>2981</v>
      </c>
      <c r="K288" s="61"/>
      <c r="L288" s="72" t="e">
        <f>#REF!+K288</f>
        <v>#REF!</v>
      </c>
      <c r="M288" s="61"/>
      <c r="N288" s="72" t="e">
        <f t="shared" si="176"/>
        <v>#REF!</v>
      </c>
      <c r="O288" s="63"/>
      <c r="P288" s="72" t="e">
        <f t="shared" si="177"/>
        <v>#REF!</v>
      </c>
      <c r="Q288" s="63"/>
      <c r="R288" s="72" t="e">
        <f t="shared" si="178"/>
        <v>#REF!</v>
      </c>
      <c r="S288" s="72"/>
      <c r="T288" s="72" t="e">
        <f t="shared" si="179"/>
        <v>#REF!</v>
      </c>
      <c r="U288" s="72"/>
      <c r="V288" s="72" t="e">
        <f t="shared" si="180"/>
        <v>#REF!</v>
      </c>
      <c r="W288" s="72"/>
      <c r="X288" s="72" t="e">
        <f t="shared" si="181"/>
        <v>#REF!</v>
      </c>
      <c r="Y288" s="50"/>
      <c r="Z288" s="72" t="e">
        <f t="shared" si="182"/>
        <v>#REF!</v>
      </c>
      <c r="AA288" s="72"/>
      <c r="AB288" s="128" t="e">
        <f t="shared" si="183"/>
        <v>#REF!</v>
      </c>
      <c r="AC288" s="7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</row>
    <row r="289" spans="1:188" x14ac:dyDescent="0.2">
      <c r="A289" s="57"/>
      <c r="B289" s="58"/>
      <c r="C289" s="58"/>
      <c r="D289" s="58"/>
      <c r="E289" s="58"/>
      <c r="F289" s="59" t="s">
        <v>54</v>
      </c>
      <c r="G289" s="125" t="s">
        <v>247</v>
      </c>
      <c r="H289" s="61">
        <v>46133</v>
      </c>
      <c r="I289" s="61">
        <v>2200</v>
      </c>
      <c r="J289" s="60">
        <f t="shared" si="175"/>
        <v>48333</v>
      </c>
      <c r="K289" s="61"/>
      <c r="L289" s="72" t="e">
        <f>#REF!+K289</f>
        <v>#REF!</v>
      </c>
      <c r="M289" s="61"/>
      <c r="N289" s="72" t="e">
        <f t="shared" si="176"/>
        <v>#REF!</v>
      </c>
      <c r="O289" s="63"/>
      <c r="P289" s="72" t="e">
        <f t="shared" si="177"/>
        <v>#REF!</v>
      </c>
      <c r="Q289" s="63"/>
      <c r="R289" s="72" t="e">
        <f t="shared" si="178"/>
        <v>#REF!</v>
      </c>
      <c r="S289" s="72"/>
      <c r="T289" s="72" t="e">
        <f t="shared" si="179"/>
        <v>#REF!</v>
      </c>
      <c r="U289" s="72"/>
      <c r="V289" s="72" t="e">
        <f t="shared" si="180"/>
        <v>#REF!</v>
      </c>
      <c r="W289" s="72"/>
      <c r="X289" s="72" t="e">
        <f t="shared" si="181"/>
        <v>#REF!</v>
      </c>
      <c r="Y289" s="50"/>
      <c r="Z289" s="72" t="e">
        <f t="shared" si="182"/>
        <v>#REF!</v>
      </c>
      <c r="AA289" s="72"/>
      <c r="AB289" s="128" t="e">
        <f t="shared" si="183"/>
        <v>#REF!</v>
      </c>
      <c r="AC289" s="72">
        <v>18000</v>
      </c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</row>
    <row r="290" spans="1:188" x14ac:dyDescent="0.2">
      <c r="A290" s="57"/>
      <c r="B290" s="58"/>
      <c r="C290" s="58"/>
      <c r="D290" s="58"/>
      <c r="E290" s="58"/>
      <c r="F290" s="59" t="s">
        <v>24</v>
      </c>
      <c r="G290" s="125" t="s">
        <v>169</v>
      </c>
      <c r="H290" s="61">
        <v>2614</v>
      </c>
      <c r="I290" s="61">
        <v>93</v>
      </c>
      <c r="J290" s="60">
        <f t="shared" si="175"/>
        <v>2707</v>
      </c>
      <c r="K290" s="61"/>
      <c r="L290" s="72" t="e">
        <f>#REF!+K290</f>
        <v>#REF!</v>
      </c>
      <c r="M290" s="61"/>
      <c r="N290" s="72" t="e">
        <f t="shared" si="176"/>
        <v>#REF!</v>
      </c>
      <c r="O290" s="63"/>
      <c r="P290" s="72" t="e">
        <f t="shared" si="177"/>
        <v>#REF!</v>
      </c>
      <c r="Q290" s="63"/>
      <c r="R290" s="72" t="e">
        <f t="shared" si="178"/>
        <v>#REF!</v>
      </c>
      <c r="S290" s="72"/>
      <c r="T290" s="72" t="e">
        <f t="shared" si="179"/>
        <v>#REF!</v>
      </c>
      <c r="U290" s="72"/>
      <c r="V290" s="72" t="e">
        <f t="shared" si="180"/>
        <v>#REF!</v>
      </c>
      <c r="W290" s="72"/>
      <c r="X290" s="72" t="e">
        <f t="shared" si="181"/>
        <v>#REF!</v>
      </c>
      <c r="Y290" s="50"/>
      <c r="Z290" s="72" t="e">
        <f t="shared" si="182"/>
        <v>#REF!</v>
      </c>
      <c r="AA290" s="72"/>
      <c r="AB290" s="128" t="e">
        <f t="shared" si="183"/>
        <v>#REF!</v>
      </c>
      <c r="AC290" s="72">
        <v>1000</v>
      </c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</row>
    <row r="291" spans="1:188" x14ac:dyDescent="0.2">
      <c r="A291" s="57"/>
      <c r="B291" s="58"/>
      <c r="C291" s="58"/>
      <c r="D291" s="58"/>
      <c r="E291" s="58"/>
      <c r="F291" s="59" t="s">
        <v>172</v>
      </c>
      <c r="G291" s="125" t="s">
        <v>209</v>
      </c>
      <c r="H291" s="61">
        <v>6592</v>
      </c>
      <c r="I291" s="61">
        <v>1000</v>
      </c>
      <c r="J291" s="60">
        <f t="shared" si="175"/>
        <v>7592</v>
      </c>
      <c r="K291" s="61"/>
      <c r="L291" s="72" t="e">
        <f>#REF!+K291</f>
        <v>#REF!</v>
      </c>
      <c r="M291" s="61"/>
      <c r="N291" s="72" t="e">
        <f t="shared" si="176"/>
        <v>#REF!</v>
      </c>
      <c r="O291" s="63"/>
      <c r="P291" s="72" t="e">
        <f t="shared" si="177"/>
        <v>#REF!</v>
      </c>
      <c r="Q291" s="63"/>
      <c r="R291" s="72" t="e">
        <f t="shared" si="178"/>
        <v>#REF!</v>
      </c>
      <c r="S291" s="72"/>
      <c r="T291" s="72" t="e">
        <f t="shared" si="179"/>
        <v>#REF!</v>
      </c>
      <c r="U291" s="72"/>
      <c r="V291" s="72" t="e">
        <f t="shared" si="180"/>
        <v>#REF!</v>
      </c>
      <c r="W291" s="72"/>
      <c r="X291" s="72" t="e">
        <f t="shared" si="181"/>
        <v>#REF!</v>
      </c>
      <c r="Y291" s="50"/>
      <c r="Z291" s="72" t="e">
        <f t="shared" si="182"/>
        <v>#REF!</v>
      </c>
      <c r="AA291" s="72"/>
      <c r="AB291" s="128" t="e">
        <f t="shared" si="183"/>
        <v>#REF!</v>
      </c>
      <c r="AC291" s="72">
        <v>2000</v>
      </c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</row>
    <row r="292" spans="1:188" x14ac:dyDescent="0.2">
      <c r="A292" s="57"/>
      <c r="B292" s="58"/>
      <c r="C292" s="58"/>
      <c r="D292" s="58"/>
      <c r="E292" s="58"/>
      <c r="F292" s="59" t="s">
        <v>39</v>
      </c>
      <c r="G292" s="125" t="s">
        <v>210</v>
      </c>
      <c r="H292" s="61">
        <v>4498</v>
      </c>
      <c r="I292" s="61">
        <v>527</v>
      </c>
      <c r="J292" s="60">
        <f t="shared" si="175"/>
        <v>5025</v>
      </c>
      <c r="K292" s="61"/>
      <c r="L292" s="72" t="e">
        <f>#REF!+K292</f>
        <v>#REF!</v>
      </c>
      <c r="M292" s="61"/>
      <c r="N292" s="72" t="e">
        <f t="shared" si="176"/>
        <v>#REF!</v>
      </c>
      <c r="O292" s="63"/>
      <c r="P292" s="72" t="e">
        <f t="shared" si="177"/>
        <v>#REF!</v>
      </c>
      <c r="Q292" s="63"/>
      <c r="R292" s="72" t="e">
        <f t="shared" si="178"/>
        <v>#REF!</v>
      </c>
      <c r="S292" s="72"/>
      <c r="T292" s="72" t="e">
        <f t="shared" si="179"/>
        <v>#REF!</v>
      </c>
      <c r="U292" s="72"/>
      <c r="V292" s="72" t="e">
        <f t="shared" si="180"/>
        <v>#REF!</v>
      </c>
      <c r="W292" s="72"/>
      <c r="X292" s="72" t="e">
        <f t="shared" si="181"/>
        <v>#REF!</v>
      </c>
      <c r="Y292" s="50"/>
      <c r="Z292" s="72" t="e">
        <f t="shared" si="182"/>
        <v>#REF!</v>
      </c>
      <c r="AA292" s="72"/>
      <c r="AB292" s="128" t="e">
        <f t="shared" si="183"/>
        <v>#REF!</v>
      </c>
      <c r="AC292" s="7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</row>
    <row r="293" spans="1:188" x14ac:dyDescent="0.2">
      <c r="A293" s="57"/>
      <c r="B293" s="58"/>
      <c r="C293" s="58"/>
      <c r="D293" s="58"/>
      <c r="E293" s="58"/>
      <c r="F293" s="59"/>
      <c r="G293" s="125" t="s">
        <v>211</v>
      </c>
      <c r="H293" s="61"/>
      <c r="I293" s="61"/>
      <c r="J293" s="60"/>
      <c r="K293" s="61"/>
      <c r="L293" s="72" t="e">
        <f>#REF!+K293</f>
        <v>#REF!</v>
      </c>
      <c r="M293" s="61"/>
      <c r="N293" s="72"/>
      <c r="O293" s="63"/>
      <c r="P293" s="72"/>
      <c r="Q293" s="63"/>
      <c r="R293" s="72"/>
      <c r="S293" s="72"/>
      <c r="T293" s="72"/>
      <c r="U293" s="72"/>
      <c r="V293" s="72"/>
      <c r="W293" s="72"/>
      <c r="X293" s="72"/>
      <c r="Y293" s="50"/>
      <c r="Z293" s="72"/>
      <c r="AA293" s="72"/>
      <c r="AB293" s="128"/>
      <c r="AC293" s="7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</row>
    <row r="294" spans="1:188" x14ac:dyDescent="0.2">
      <c r="A294" s="57"/>
      <c r="B294" s="58"/>
      <c r="C294" s="58"/>
      <c r="D294" s="58"/>
      <c r="E294" s="58"/>
      <c r="F294" s="59" t="s">
        <v>145</v>
      </c>
      <c r="G294" s="125" t="s">
        <v>212</v>
      </c>
      <c r="H294" s="61">
        <v>29009</v>
      </c>
      <c r="I294" s="61">
        <v>3493</v>
      </c>
      <c r="J294" s="60">
        <f>H294+I294</f>
        <v>32502</v>
      </c>
      <c r="K294" s="61"/>
      <c r="L294" s="72" t="e">
        <f>#REF!+K294</f>
        <v>#REF!</v>
      </c>
      <c r="M294" s="61"/>
      <c r="N294" s="72" t="e">
        <f>L294+M294</f>
        <v>#REF!</v>
      </c>
      <c r="O294" s="63"/>
      <c r="P294" s="72" t="e">
        <f>O294+N294</f>
        <v>#REF!</v>
      </c>
      <c r="Q294" s="63"/>
      <c r="R294" s="72" t="e">
        <f>P294+Q294</f>
        <v>#REF!</v>
      </c>
      <c r="S294" s="72"/>
      <c r="T294" s="72" t="e">
        <f>R294+S294</f>
        <v>#REF!</v>
      </c>
      <c r="U294" s="72"/>
      <c r="V294" s="72" t="e">
        <f>T294+U294</f>
        <v>#REF!</v>
      </c>
      <c r="W294" s="72"/>
      <c r="X294" s="72" t="e">
        <f>V294+W294</f>
        <v>#REF!</v>
      </c>
      <c r="Y294" s="50"/>
      <c r="Z294" s="72" t="e">
        <f>X294+Y294</f>
        <v>#REF!</v>
      </c>
      <c r="AA294" s="72"/>
      <c r="AB294" s="128" t="e">
        <f>Z294+AA294</f>
        <v>#REF!</v>
      </c>
      <c r="AC294" s="72">
        <v>7000</v>
      </c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</row>
    <row r="295" spans="1:188" x14ac:dyDescent="0.2">
      <c r="A295" s="57"/>
      <c r="B295" s="58"/>
      <c r="C295" s="58"/>
      <c r="D295" s="58"/>
      <c r="E295" s="58"/>
      <c r="F295" s="59" t="s">
        <v>147</v>
      </c>
      <c r="G295" s="125" t="s">
        <v>170</v>
      </c>
      <c r="H295" s="61">
        <v>131225</v>
      </c>
      <c r="I295" s="61">
        <v>18209</v>
      </c>
      <c r="J295" s="60">
        <f>H295+I295</f>
        <v>149434</v>
      </c>
      <c r="K295" s="61"/>
      <c r="L295" s="72" t="e">
        <f>#REF!+K295</f>
        <v>#REF!</v>
      </c>
      <c r="M295" s="61"/>
      <c r="N295" s="72" t="e">
        <f>L295+M295</f>
        <v>#REF!</v>
      </c>
      <c r="O295" s="63"/>
      <c r="P295" s="72" t="e">
        <f>O295+N295</f>
        <v>#REF!</v>
      </c>
      <c r="Q295" s="63"/>
      <c r="R295" s="72" t="e">
        <f>P295+Q295</f>
        <v>#REF!</v>
      </c>
      <c r="S295" s="72"/>
      <c r="T295" s="72" t="e">
        <f>R295+S295</f>
        <v>#REF!</v>
      </c>
      <c r="U295" s="72"/>
      <c r="V295" s="72" t="e">
        <f>T295+U295</f>
        <v>#REF!</v>
      </c>
      <c r="W295" s="72"/>
      <c r="X295" s="72" t="e">
        <f>V295+W295</f>
        <v>#REF!</v>
      </c>
      <c r="Y295" s="50"/>
      <c r="Z295" s="72" t="e">
        <f>X295+Y295</f>
        <v>#REF!</v>
      </c>
      <c r="AA295" s="72"/>
      <c r="AB295" s="128" t="e">
        <f>Z295+AA295</f>
        <v>#REF!</v>
      </c>
      <c r="AC295" s="72">
        <v>17000</v>
      </c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</row>
    <row r="296" spans="1:188" ht="30" x14ac:dyDescent="0.2">
      <c r="A296" s="57"/>
      <c r="B296" s="58"/>
      <c r="C296" s="58"/>
      <c r="D296" s="58"/>
      <c r="E296" s="58"/>
      <c r="F296" s="59" t="s">
        <v>118</v>
      </c>
      <c r="G296" s="125" t="s">
        <v>171</v>
      </c>
      <c r="H296" s="61">
        <v>12347</v>
      </c>
      <c r="I296" s="61">
        <v>2635</v>
      </c>
      <c r="J296" s="60">
        <f>H296+I296</f>
        <v>14982</v>
      </c>
      <c r="K296" s="61"/>
      <c r="L296" s="72" t="e">
        <f>#REF!+K296</f>
        <v>#REF!</v>
      </c>
      <c r="M296" s="61"/>
      <c r="N296" s="72" t="e">
        <f>L296+M296</f>
        <v>#REF!</v>
      </c>
      <c r="O296" s="63"/>
      <c r="P296" s="72" t="e">
        <f>O296+N296</f>
        <v>#REF!</v>
      </c>
      <c r="Q296" s="63"/>
      <c r="R296" s="72" t="e">
        <f>P296+Q296</f>
        <v>#REF!</v>
      </c>
      <c r="S296" s="72"/>
      <c r="T296" s="72" t="e">
        <f>R296+S296</f>
        <v>#REF!</v>
      </c>
      <c r="U296" s="72"/>
      <c r="V296" s="72" t="e">
        <f>T296+U296</f>
        <v>#REF!</v>
      </c>
      <c r="W296" s="72"/>
      <c r="X296" s="72" t="e">
        <f>V296+W296</f>
        <v>#REF!</v>
      </c>
      <c r="Y296" s="50"/>
      <c r="Z296" s="72" t="e">
        <f>X296+Y296</f>
        <v>#REF!</v>
      </c>
      <c r="AA296" s="72"/>
      <c r="AB296" s="128" t="e">
        <f>Z296+AA296</f>
        <v>#REF!</v>
      </c>
      <c r="AC296" s="72">
        <v>5000</v>
      </c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</row>
    <row r="297" spans="1:188" x14ac:dyDescent="0.2">
      <c r="A297" s="57"/>
      <c r="B297" s="58"/>
      <c r="C297" s="58"/>
      <c r="D297" s="58"/>
      <c r="E297" s="58" t="s">
        <v>35</v>
      </c>
      <c r="F297" s="59"/>
      <c r="G297" s="125" t="s">
        <v>213</v>
      </c>
      <c r="H297" s="61">
        <v>80219</v>
      </c>
      <c r="I297" s="61">
        <v>27359</v>
      </c>
      <c r="J297" s="60">
        <f>H297+I297</f>
        <v>107578</v>
      </c>
      <c r="K297" s="61"/>
      <c r="L297" s="72" t="e">
        <f>#REF!+K297</f>
        <v>#REF!</v>
      </c>
      <c r="M297" s="61"/>
      <c r="N297" s="72" t="e">
        <f>L297+M297</f>
        <v>#REF!</v>
      </c>
      <c r="O297" s="63"/>
      <c r="P297" s="72" t="e">
        <f>O297+N297</f>
        <v>#REF!</v>
      </c>
      <c r="Q297" s="63"/>
      <c r="R297" s="72" t="e">
        <f>P297+Q297</f>
        <v>#REF!</v>
      </c>
      <c r="S297" s="72"/>
      <c r="T297" s="72" t="e">
        <f>R297+S297</f>
        <v>#REF!</v>
      </c>
      <c r="U297" s="72"/>
      <c r="V297" s="72" t="e">
        <f>T297+U297</f>
        <v>#REF!</v>
      </c>
      <c r="W297" s="72"/>
      <c r="X297" s="72" t="e">
        <f>V297+W297</f>
        <v>#REF!</v>
      </c>
      <c r="Y297" s="50"/>
      <c r="Z297" s="72" t="e">
        <f>X297+Y297</f>
        <v>#REF!</v>
      </c>
      <c r="AA297" s="72"/>
      <c r="AB297" s="128" t="e">
        <f>Z297+AA297</f>
        <v>#REF!</v>
      </c>
      <c r="AC297" s="7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</row>
    <row r="298" spans="1:188" ht="15.75" x14ac:dyDescent="0.2">
      <c r="A298" s="38"/>
      <c r="B298" s="39"/>
      <c r="C298" s="39"/>
      <c r="D298" s="39"/>
      <c r="E298" s="39" t="s">
        <v>172</v>
      </c>
      <c r="F298" s="40"/>
      <c r="G298" s="112" t="s">
        <v>173</v>
      </c>
      <c r="H298" s="113">
        <f t="shared" ref="H298:L298" si="184">H299+H300+H301</f>
        <v>3933</v>
      </c>
      <c r="I298" s="144">
        <f>I299+I300+I301</f>
        <v>0</v>
      </c>
      <c r="J298" s="113">
        <f t="shared" si="184"/>
        <v>3933</v>
      </c>
      <c r="K298" s="144">
        <f>K299+K300+K301</f>
        <v>0</v>
      </c>
      <c r="L298" s="113" t="e">
        <f t="shared" si="184"/>
        <v>#REF!</v>
      </c>
      <c r="M298" s="113">
        <f>M299+M300+M301</f>
        <v>0</v>
      </c>
      <c r="N298" s="113" t="e">
        <f t="shared" ref="N298:AB298" si="185">N299+N300+N301</f>
        <v>#REF!</v>
      </c>
      <c r="O298" s="144">
        <f>O299+O300+O301</f>
        <v>0</v>
      </c>
      <c r="P298" s="113" t="e">
        <f t="shared" si="185"/>
        <v>#REF!</v>
      </c>
      <c r="Q298" s="144">
        <f>Q299+Q300+Q301</f>
        <v>0</v>
      </c>
      <c r="R298" s="113" t="e">
        <f t="shared" si="185"/>
        <v>#REF!</v>
      </c>
      <c r="S298" s="113">
        <f>S299+S300+S301</f>
        <v>0</v>
      </c>
      <c r="T298" s="113" t="e">
        <f t="shared" si="185"/>
        <v>#REF!</v>
      </c>
      <c r="U298" s="113">
        <f>U299+U300+U301</f>
        <v>0</v>
      </c>
      <c r="V298" s="113" t="e">
        <f t="shared" si="185"/>
        <v>#REF!</v>
      </c>
      <c r="W298" s="113">
        <f>W299+W300+W301</f>
        <v>0</v>
      </c>
      <c r="X298" s="113" t="e">
        <f t="shared" si="185"/>
        <v>#REF!</v>
      </c>
      <c r="Y298" s="113">
        <f>Y299+Y300+Y301</f>
        <v>0</v>
      </c>
      <c r="Z298" s="113" t="e">
        <f t="shared" si="185"/>
        <v>#REF!</v>
      </c>
      <c r="AA298" s="113">
        <f>AA299+AA300+AA301</f>
        <v>0</v>
      </c>
      <c r="AB298" s="114" t="e">
        <f t="shared" si="185"/>
        <v>#REF!</v>
      </c>
      <c r="AC298" s="113">
        <f>AC299+AC300+AC301</f>
        <v>0</v>
      </c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</row>
    <row r="299" spans="1:188" x14ac:dyDescent="0.2">
      <c r="A299" s="57"/>
      <c r="B299" s="58"/>
      <c r="C299" s="58"/>
      <c r="D299" s="58"/>
      <c r="E299" s="58"/>
      <c r="F299" s="59"/>
      <c r="G299" s="125" t="s">
        <v>174</v>
      </c>
      <c r="H299" s="143"/>
      <c r="I299" s="61"/>
      <c r="J299" s="60"/>
      <c r="K299" s="61"/>
      <c r="L299" s="72"/>
      <c r="M299" s="143"/>
      <c r="N299" s="72"/>
      <c r="O299" s="63"/>
      <c r="P299" s="72"/>
      <c r="Q299" s="63"/>
      <c r="R299" s="72"/>
      <c r="S299" s="72"/>
      <c r="T299" s="72"/>
      <c r="U299" s="72"/>
      <c r="V299" s="72"/>
      <c r="W299" s="72"/>
      <c r="X299" s="72"/>
      <c r="Y299" s="50"/>
      <c r="Z299" s="72"/>
      <c r="AA299" s="72"/>
      <c r="AB299" s="128"/>
      <c r="AC299" s="7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</row>
    <row r="300" spans="1:188" x14ac:dyDescent="0.2">
      <c r="A300" s="57"/>
      <c r="B300" s="58"/>
      <c r="C300" s="58"/>
      <c r="D300" s="58"/>
      <c r="E300" s="58"/>
      <c r="F300" s="59"/>
      <c r="G300" s="125" t="s">
        <v>175</v>
      </c>
      <c r="H300" s="143"/>
      <c r="I300" s="61"/>
      <c r="J300" s="60"/>
      <c r="K300" s="61"/>
      <c r="L300" s="72"/>
      <c r="M300" s="143"/>
      <c r="N300" s="72"/>
      <c r="O300" s="63"/>
      <c r="P300" s="72"/>
      <c r="Q300" s="63"/>
      <c r="R300" s="72"/>
      <c r="S300" s="72"/>
      <c r="T300" s="72"/>
      <c r="U300" s="72"/>
      <c r="V300" s="72"/>
      <c r="W300" s="72"/>
      <c r="X300" s="72"/>
      <c r="Y300" s="50"/>
      <c r="Z300" s="72"/>
      <c r="AA300" s="72"/>
      <c r="AB300" s="128"/>
      <c r="AC300" s="7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</row>
    <row r="301" spans="1:188" x14ac:dyDescent="0.2">
      <c r="A301" s="57"/>
      <c r="B301" s="58"/>
      <c r="C301" s="58"/>
      <c r="D301" s="58"/>
      <c r="E301" s="58"/>
      <c r="F301" s="59" t="s">
        <v>118</v>
      </c>
      <c r="G301" s="125" t="s">
        <v>176</v>
      </c>
      <c r="H301" s="61">
        <v>3933</v>
      </c>
      <c r="I301" s="61">
        <v>0</v>
      </c>
      <c r="J301" s="60">
        <f>H301+I301</f>
        <v>3933</v>
      </c>
      <c r="K301" s="61"/>
      <c r="L301" s="72" t="e">
        <f>#REF!+K301</f>
        <v>#REF!</v>
      </c>
      <c r="M301" s="61"/>
      <c r="N301" s="72" t="e">
        <f>L301+M301</f>
        <v>#REF!</v>
      </c>
      <c r="O301" s="63"/>
      <c r="P301" s="72" t="e">
        <f>O301+N301</f>
        <v>#REF!</v>
      </c>
      <c r="Q301" s="63"/>
      <c r="R301" s="72" t="e">
        <f>P301+Q301</f>
        <v>#REF!</v>
      </c>
      <c r="S301" s="72"/>
      <c r="T301" s="72" t="e">
        <f>R301+S301</f>
        <v>#REF!</v>
      </c>
      <c r="U301" s="72"/>
      <c r="V301" s="72" t="e">
        <f>T301+U301</f>
        <v>#REF!</v>
      </c>
      <c r="W301" s="72"/>
      <c r="X301" s="72" t="e">
        <f>V301+W301</f>
        <v>#REF!</v>
      </c>
      <c r="Y301" s="50"/>
      <c r="Z301" s="72" t="e">
        <f>X301+Y301</f>
        <v>#REF!</v>
      </c>
      <c r="AA301" s="72"/>
      <c r="AB301" s="128" t="e">
        <f>Z301+AA301</f>
        <v>#REF!</v>
      </c>
      <c r="AC301" s="7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</row>
    <row r="302" spans="1:188" ht="15.75" x14ac:dyDescent="0.2">
      <c r="A302" s="38"/>
      <c r="B302" s="39"/>
      <c r="C302" s="39"/>
      <c r="D302" s="39"/>
      <c r="E302" s="39" t="s">
        <v>39</v>
      </c>
      <c r="F302" s="40"/>
      <c r="G302" s="112" t="s">
        <v>214</v>
      </c>
      <c r="H302" s="113">
        <f t="shared" ref="H302:AB302" si="186">H303+H304</f>
        <v>5076</v>
      </c>
      <c r="I302" s="144">
        <f t="shared" si="186"/>
        <v>606</v>
      </c>
      <c r="J302" s="113">
        <f t="shared" si="186"/>
        <v>5682</v>
      </c>
      <c r="K302" s="144">
        <f t="shared" si="186"/>
        <v>0</v>
      </c>
      <c r="L302" s="113" t="e">
        <f t="shared" si="186"/>
        <v>#REF!</v>
      </c>
      <c r="M302" s="113">
        <f>M303+M304</f>
        <v>0</v>
      </c>
      <c r="N302" s="113" t="e">
        <f t="shared" si="186"/>
        <v>#REF!</v>
      </c>
      <c r="O302" s="144">
        <f>O303+O304</f>
        <v>0</v>
      </c>
      <c r="P302" s="113" t="e">
        <f t="shared" si="186"/>
        <v>#REF!</v>
      </c>
      <c r="Q302" s="144">
        <f>Q303+Q304</f>
        <v>0</v>
      </c>
      <c r="R302" s="113" t="e">
        <f t="shared" si="186"/>
        <v>#REF!</v>
      </c>
      <c r="S302" s="113">
        <f>S303+S304</f>
        <v>0</v>
      </c>
      <c r="T302" s="113" t="e">
        <f t="shared" si="186"/>
        <v>#REF!</v>
      </c>
      <c r="U302" s="113">
        <f>U303+U304</f>
        <v>0</v>
      </c>
      <c r="V302" s="113" t="e">
        <f t="shared" si="186"/>
        <v>#REF!</v>
      </c>
      <c r="W302" s="113">
        <f>W303+W304</f>
        <v>0</v>
      </c>
      <c r="X302" s="113" t="e">
        <f t="shared" si="186"/>
        <v>#REF!</v>
      </c>
      <c r="Y302" s="113">
        <f>Y303+Y304</f>
        <v>0</v>
      </c>
      <c r="Z302" s="113" t="e">
        <f t="shared" si="186"/>
        <v>#REF!</v>
      </c>
      <c r="AA302" s="113">
        <f>AA303+AA304</f>
        <v>0</v>
      </c>
      <c r="AB302" s="114" t="e">
        <f t="shared" si="186"/>
        <v>#REF!</v>
      </c>
      <c r="AC302" s="113">
        <f>AC303+AC304</f>
        <v>3000</v>
      </c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</row>
    <row r="303" spans="1:188" x14ac:dyDescent="0.2">
      <c r="A303" s="57"/>
      <c r="B303" s="58"/>
      <c r="C303" s="58"/>
      <c r="D303" s="58"/>
      <c r="E303" s="58"/>
      <c r="F303" s="59" t="s">
        <v>37</v>
      </c>
      <c r="G303" s="125" t="s">
        <v>215</v>
      </c>
      <c r="H303" s="61">
        <v>5076</v>
      </c>
      <c r="I303" s="61">
        <v>606</v>
      </c>
      <c r="J303" s="60">
        <f t="shared" ref="J303:J309" si="187">H303+I303</f>
        <v>5682</v>
      </c>
      <c r="K303" s="61"/>
      <c r="L303" s="72" t="e">
        <f>#REF!+K303</f>
        <v>#REF!</v>
      </c>
      <c r="M303" s="61"/>
      <c r="N303" s="72" t="e">
        <f t="shared" ref="N303:N309" si="188">L303+M303</f>
        <v>#REF!</v>
      </c>
      <c r="O303" s="63"/>
      <c r="P303" s="72" t="e">
        <f t="shared" ref="P303:P309" si="189">O303+N303</f>
        <v>#REF!</v>
      </c>
      <c r="Q303" s="63"/>
      <c r="R303" s="72" t="e">
        <f t="shared" ref="R303:R309" si="190">P303+Q303</f>
        <v>#REF!</v>
      </c>
      <c r="S303" s="72"/>
      <c r="T303" s="72" t="e">
        <f t="shared" ref="T303:T309" si="191">R303+S303</f>
        <v>#REF!</v>
      </c>
      <c r="U303" s="72"/>
      <c r="V303" s="72" t="e">
        <f t="shared" ref="V303:V309" si="192">T303+U303</f>
        <v>#REF!</v>
      </c>
      <c r="W303" s="72"/>
      <c r="X303" s="72" t="e">
        <f t="shared" ref="X303:X309" si="193">V303+W303</f>
        <v>#REF!</v>
      </c>
      <c r="Y303" s="50"/>
      <c r="Z303" s="72" t="e">
        <f t="shared" ref="Z303:Z309" si="194">X303+Y303</f>
        <v>#REF!</v>
      </c>
      <c r="AA303" s="72"/>
      <c r="AB303" s="128" t="e">
        <f t="shared" ref="AB303:AB309" si="195">Z303+AA303</f>
        <v>#REF!</v>
      </c>
      <c r="AC303" s="72">
        <v>3000</v>
      </c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</row>
    <row r="304" spans="1:188" x14ac:dyDescent="0.2">
      <c r="A304" s="57"/>
      <c r="B304" s="58"/>
      <c r="C304" s="58"/>
      <c r="D304" s="58"/>
      <c r="E304" s="58"/>
      <c r="F304" s="59" t="s">
        <v>35</v>
      </c>
      <c r="G304" s="125" t="s">
        <v>216</v>
      </c>
      <c r="H304" s="60"/>
      <c r="I304" s="61"/>
      <c r="J304" s="60">
        <f t="shared" si="187"/>
        <v>0</v>
      </c>
      <c r="K304" s="61"/>
      <c r="L304" s="72" t="e">
        <f>#REF!+K304</f>
        <v>#REF!</v>
      </c>
      <c r="M304" s="60"/>
      <c r="N304" s="72" t="e">
        <f t="shared" si="188"/>
        <v>#REF!</v>
      </c>
      <c r="O304" s="63"/>
      <c r="P304" s="72" t="e">
        <f t="shared" si="189"/>
        <v>#REF!</v>
      </c>
      <c r="Q304" s="63"/>
      <c r="R304" s="72" t="e">
        <f t="shared" si="190"/>
        <v>#REF!</v>
      </c>
      <c r="S304" s="72"/>
      <c r="T304" s="72" t="e">
        <f t="shared" si="191"/>
        <v>#REF!</v>
      </c>
      <c r="U304" s="72"/>
      <c r="V304" s="72" t="e">
        <f t="shared" si="192"/>
        <v>#REF!</v>
      </c>
      <c r="W304" s="72"/>
      <c r="X304" s="72" t="e">
        <f t="shared" si="193"/>
        <v>#REF!</v>
      </c>
      <c r="Y304" s="50"/>
      <c r="Z304" s="72" t="e">
        <f t="shared" si="194"/>
        <v>#REF!</v>
      </c>
      <c r="AA304" s="72"/>
      <c r="AB304" s="128" t="e">
        <f t="shared" si="195"/>
        <v>#REF!</v>
      </c>
      <c r="AC304" s="7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</row>
    <row r="305" spans="1:188" x14ac:dyDescent="0.2">
      <c r="A305" s="57"/>
      <c r="B305" s="58"/>
      <c r="C305" s="58"/>
      <c r="D305" s="58"/>
      <c r="E305" s="58">
        <v>11</v>
      </c>
      <c r="F305" s="59"/>
      <c r="G305" s="125" t="s">
        <v>217</v>
      </c>
      <c r="H305" s="60">
        <v>500</v>
      </c>
      <c r="I305" s="61">
        <v>0</v>
      </c>
      <c r="J305" s="60">
        <f t="shared" si="187"/>
        <v>500</v>
      </c>
      <c r="K305" s="61"/>
      <c r="L305" s="72" t="e">
        <f>#REF!+K305</f>
        <v>#REF!</v>
      </c>
      <c r="M305" s="60"/>
      <c r="N305" s="72" t="e">
        <f t="shared" si="188"/>
        <v>#REF!</v>
      </c>
      <c r="O305" s="63"/>
      <c r="P305" s="72" t="e">
        <f t="shared" si="189"/>
        <v>#REF!</v>
      </c>
      <c r="Q305" s="63"/>
      <c r="R305" s="72" t="e">
        <f t="shared" si="190"/>
        <v>#REF!</v>
      </c>
      <c r="S305" s="72"/>
      <c r="T305" s="72" t="e">
        <f t="shared" si="191"/>
        <v>#REF!</v>
      </c>
      <c r="U305" s="72"/>
      <c r="V305" s="72" t="e">
        <f t="shared" si="192"/>
        <v>#REF!</v>
      </c>
      <c r="W305" s="72"/>
      <c r="X305" s="72" t="e">
        <f t="shared" si="193"/>
        <v>#REF!</v>
      </c>
      <c r="Y305" s="50"/>
      <c r="Z305" s="72" t="e">
        <f t="shared" si="194"/>
        <v>#REF!</v>
      </c>
      <c r="AA305" s="72"/>
      <c r="AB305" s="128" t="e">
        <f t="shared" si="195"/>
        <v>#REF!</v>
      </c>
      <c r="AC305" s="72">
        <v>1000</v>
      </c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</row>
    <row r="306" spans="1:188" x14ac:dyDescent="0.2">
      <c r="A306" s="57"/>
      <c r="B306" s="58"/>
      <c r="C306" s="58"/>
      <c r="D306" s="58"/>
      <c r="E306" s="58">
        <v>12</v>
      </c>
      <c r="F306" s="59"/>
      <c r="G306" s="125" t="s">
        <v>248</v>
      </c>
      <c r="H306" s="60"/>
      <c r="I306" s="61"/>
      <c r="J306" s="60">
        <f t="shared" si="187"/>
        <v>0</v>
      </c>
      <c r="K306" s="61"/>
      <c r="L306" s="72" t="e">
        <f>#REF!+K306</f>
        <v>#REF!</v>
      </c>
      <c r="M306" s="60"/>
      <c r="N306" s="72" t="e">
        <f t="shared" si="188"/>
        <v>#REF!</v>
      </c>
      <c r="O306" s="63"/>
      <c r="P306" s="72" t="e">
        <f t="shared" si="189"/>
        <v>#REF!</v>
      </c>
      <c r="Q306" s="63"/>
      <c r="R306" s="72" t="e">
        <f t="shared" si="190"/>
        <v>#REF!</v>
      </c>
      <c r="S306" s="72"/>
      <c r="T306" s="72" t="e">
        <f t="shared" si="191"/>
        <v>#REF!</v>
      </c>
      <c r="U306" s="72"/>
      <c r="V306" s="72" t="e">
        <f t="shared" si="192"/>
        <v>#REF!</v>
      </c>
      <c r="W306" s="72"/>
      <c r="X306" s="72" t="e">
        <f t="shared" si="193"/>
        <v>#REF!</v>
      </c>
      <c r="Y306" s="50"/>
      <c r="Z306" s="72" t="e">
        <f t="shared" si="194"/>
        <v>#REF!</v>
      </c>
      <c r="AA306" s="72"/>
      <c r="AB306" s="128" t="e">
        <f t="shared" si="195"/>
        <v>#REF!</v>
      </c>
      <c r="AC306" s="7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</row>
    <row r="307" spans="1:188" x14ac:dyDescent="0.2">
      <c r="A307" s="57"/>
      <c r="B307" s="58"/>
      <c r="C307" s="58"/>
      <c r="D307" s="58"/>
      <c r="E307" s="58">
        <v>13</v>
      </c>
      <c r="F307" s="59"/>
      <c r="G307" s="125" t="s">
        <v>177</v>
      </c>
      <c r="H307" s="60"/>
      <c r="I307" s="61"/>
      <c r="J307" s="60">
        <f t="shared" si="187"/>
        <v>0</v>
      </c>
      <c r="K307" s="61"/>
      <c r="L307" s="72" t="e">
        <f>#REF!+K307</f>
        <v>#REF!</v>
      </c>
      <c r="M307" s="60"/>
      <c r="N307" s="72" t="e">
        <f t="shared" si="188"/>
        <v>#REF!</v>
      </c>
      <c r="O307" s="63"/>
      <c r="P307" s="72" t="e">
        <f t="shared" si="189"/>
        <v>#REF!</v>
      </c>
      <c r="Q307" s="63"/>
      <c r="R307" s="72" t="e">
        <f t="shared" si="190"/>
        <v>#REF!</v>
      </c>
      <c r="S307" s="72"/>
      <c r="T307" s="72" t="e">
        <f t="shared" si="191"/>
        <v>#REF!</v>
      </c>
      <c r="U307" s="72"/>
      <c r="V307" s="72" t="e">
        <f t="shared" si="192"/>
        <v>#REF!</v>
      </c>
      <c r="W307" s="72"/>
      <c r="X307" s="72" t="e">
        <f t="shared" si="193"/>
        <v>#REF!</v>
      </c>
      <c r="Y307" s="50"/>
      <c r="Z307" s="72" t="e">
        <f t="shared" si="194"/>
        <v>#REF!</v>
      </c>
      <c r="AA307" s="72"/>
      <c r="AB307" s="128" t="e">
        <f t="shared" si="195"/>
        <v>#REF!</v>
      </c>
      <c r="AC307" s="7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</row>
    <row r="308" spans="1:188" x14ac:dyDescent="0.2">
      <c r="A308" s="57"/>
      <c r="B308" s="58"/>
      <c r="C308" s="58"/>
      <c r="D308" s="58"/>
      <c r="E308" s="58">
        <v>14</v>
      </c>
      <c r="F308" s="59"/>
      <c r="G308" s="125" t="s">
        <v>218</v>
      </c>
      <c r="H308" s="60"/>
      <c r="I308" s="61"/>
      <c r="J308" s="60">
        <f t="shared" si="187"/>
        <v>0</v>
      </c>
      <c r="K308" s="61"/>
      <c r="L308" s="72" t="e">
        <f>#REF!+K308</f>
        <v>#REF!</v>
      </c>
      <c r="M308" s="60"/>
      <c r="N308" s="72" t="e">
        <f t="shared" si="188"/>
        <v>#REF!</v>
      </c>
      <c r="O308" s="63"/>
      <c r="P308" s="72" t="e">
        <f t="shared" si="189"/>
        <v>#REF!</v>
      </c>
      <c r="Q308" s="63"/>
      <c r="R308" s="72" t="e">
        <f t="shared" si="190"/>
        <v>#REF!</v>
      </c>
      <c r="S308" s="72"/>
      <c r="T308" s="72" t="e">
        <f t="shared" si="191"/>
        <v>#REF!</v>
      </c>
      <c r="U308" s="72"/>
      <c r="V308" s="72" t="e">
        <f t="shared" si="192"/>
        <v>#REF!</v>
      </c>
      <c r="W308" s="72"/>
      <c r="X308" s="72" t="e">
        <f t="shared" si="193"/>
        <v>#REF!</v>
      </c>
      <c r="Y308" s="50"/>
      <c r="Z308" s="72" t="e">
        <f t="shared" si="194"/>
        <v>#REF!</v>
      </c>
      <c r="AA308" s="72"/>
      <c r="AB308" s="128" t="e">
        <f t="shared" si="195"/>
        <v>#REF!</v>
      </c>
      <c r="AC308" s="7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</row>
    <row r="309" spans="1:188" x14ac:dyDescent="0.2">
      <c r="A309" s="57"/>
      <c r="B309" s="58"/>
      <c r="C309" s="58"/>
      <c r="D309" s="58"/>
      <c r="E309" s="58">
        <v>16</v>
      </c>
      <c r="F309" s="59"/>
      <c r="G309" s="125" t="s">
        <v>249</v>
      </c>
      <c r="H309" s="60"/>
      <c r="I309" s="61"/>
      <c r="J309" s="60">
        <f t="shared" si="187"/>
        <v>0</v>
      </c>
      <c r="K309" s="61"/>
      <c r="L309" s="72" t="e">
        <f>#REF!+K309</f>
        <v>#REF!</v>
      </c>
      <c r="M309" s="60"/>
      <c r="N309" s="72" t="e">
        <f t="shared" si="188"/>
        <v>#REF!</v>
      </c>
      <c r="O309" s="63"/>
      <c r="P309" s="72" t="e">
        <f t="shared" si="189"/>
        <v>#REF!</v>
      </c>
      <c r="Q309" s="63"/>
      <c r="R309" s="72" t="e">
        <f t="shared" si="190"/>
        <v>#REF!</v>
      </c>
      <c r="S309" s="72"/>
      <c r="T309" s="72" t="e">
        <f t="shared" si="191"/>
        <v>#REF!</v>
      </c>
      <c r="U309" s="72"/>
      <c r="V309" s="72" t="e">
        <f t="shared" si="192"/>
        <v>#REF!</v>
      </c>
      <c r="W309" s="72"/>
      <c r="X309" s="72" t="e">
        <f t="shared" si="193"/>
        <v>#REF!</v>
      </c>
      <c r="Y309" s="50"/>
      <c r="Z309" s="72" t="e">
        <f t="shared" si="194"/>
        <v>#REF!</v>
      </c>
      <c r="AA309" s="72"/>
      <c r="AB309" s="128" t="e">
        <f t="shared" si="195"/>
        <v>#REF!</v>
      </c>
      <c r="AC309" s="7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</row>
    <row r="310" spans="1:188" ht="15.75" x14ac:dyDescent="0.2">
      <c r="A310" s="38"/>
      <c r="B310" s="39"/>
      <c r="C310" s="39"/>
      <c r="D310" s="39"/>
      <c r="E310" s="39"/>
      <c r="F310" s="40"/>
      <c r="G310" s="112" t="s">
        <v>219</v>
      </c>
      <c r="H310" s="113">
        <f t="shared" ref="H310:AB310" si="196">+H311</f>
        <v>0</v>
      </c>
      <c r="I310" s="144">
        <f t="shared" si="196"/>
        <v>0</v>
      </c>
      <c r="J310" s="113">
        <f t="shared" si="196"/>
        <v>0</v>
      </c>
      <c r="K310" s="144">
        <f t="shared" si="196"/>
        <v>0</v>
      </c>
      <c r="L310" s="113" t="e">
        <f t="shared" si="196"/>
        <v>#REF!</v>
      </c>
      <c r="M310" s="113">
        <f>+M311</f>
        <v>0</v>
      </c>
      <c r="N310" s="113" t="e">
        <f t="shared" si="196"/>
        <v>#REF!</v>
      </c>
      <c r="O310" s="144">
        <f>+O311</f>
        <v>0</v>
      </c>
      <c r="P310" s="113" t="e">
        <f t="shared" si="196"/>
        <v>#REF!</v>
      </c>
      <c r="Q310" s="144">
        <f>+Q311</f>
        <v>0</v>
      </c>
      <c r="R310" s="113" t="e">
        <f t="shared" si="196"/>
        <v>#REF!</v>
      </c>
      <c r="S310" s="113">
        <f>+S311</f>
        <v>0</v>
      </c>
      <c r="T310" s="113" t="e">
        <f t="shared" si="196"/>
        <v>#REF!</v>
      </c>
      <c r="U310" s="113">
        <f>+U311</f>
        <v>0</v>
      </c>
      <c r="V310" s="113" t="e">
        <f t="shared" si="196"/>
        <v>#REF!</v>
      </c>
      <c r="W310" s="113">
        <f>+W311</f>
        <v>0</v>
      </c>
      <c r="X310" s="113" t="e">
        <f t="shared" si="196"/>
        <v>#REF!</v>
      </c>
      <c r="Y310" s="113">
        <f>+Y311</f>
        <v>0</v>
      </c>
      <c r="Z310" s="113" t="e">
        <f t="shared" si="196"/>
        <v>#REF!</v>
      </c>
      <c r="AA310" s="113">
        <f>+AA311</f>
        <v>0</v>
      </c>
      <c r="AB310" s="114" t="e">
        <f t="shared" si="196"/>
        <v>#REF!</v>
      </c>
      <c r="AC310" s="113">
        <f>+AC311</f>
        <v>0</v>
      </c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</row>
    <row r="311" spans="1:188" ht="30" x14ac:dyDescent="0.2">
      <c r="A311" s="57"/>
      <c r="B311" s="58"/>
      <c r="C311" s="58"/>
      <c r="D311" s="58"/>
      <c r="E311" s="58"/>
      <c r="F311" s="59"/>
      <c r="G311" s="125" t="s">
        <v>220</v>
      </c>
      <c r="H311" s="60"/>
      <c r="I311" s="61"/>
      <c r="J311" s="60">
        <f>H311+I311</f>
        <v>0</v>
      </c>
      <c r="K311" s="61"/>
      <c r="L311" s="72" t="e">
        <f>#REF!+K311</f>
        <v>#REF!</v>
      </c>
      <c r="M311" s="60"/>
      <c r="N311" s="72" t="e">
        <f>L311+M311</f>
        <v>#REF!</v>
      </c>
      <c r="O311" s="63"/>
      <c r="P311" s="72" t="e">
        <f>O311+N311</f>
        <v>#REF!</v>
      </c>
      <c r="Q311" s="63"/>
      <c r="R311" s="72" t="e">
        <f>P311+Q311</f>
        <v>#REF!</v>
      </c>
      <c r="S311" s="72"/>
      <c r="T311" s="72" t="e">
        <f>R311+S311</f>
        <v>#REF!</v>
      </c>
      <c r="U311" s="72"/>
      <c r="V311" s="72" t="e">
        <f>T311+U311</f>
        <v>#REF!</v>
      </c>
      <c r="W311" s="72"/>
      <c r="X311" s="72" t="e">
        <f>V311+W311</f>
        <v>#REF!</v>
      </c>
      <c r="Y311" s="50"/>
      <c r="Z311" s="72" t="e">
        <f>X311+Y311</f>
        <v>#REF!</v>
      </c>
      <c r="AA311" s="72"/>
      <c r="AB311" s="128" t="e">
        <f>Z311+AA311</f>
        <v>#REF!</v>
      </c>
      <c r="AC311" s="7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</row>
    <row r="312" spans="1:188" ht="30" x14ac:dyDescent="0.2">
      <c r="A312" s="57"/>
      <c r="B312" s="58"/>
      <c r="C312" s="58"/>
      <c r="D312" s="58"/>
      <c r="E312" s="58">
        <v>25</v>
      </c>
      <c r="F312" s="59"/>
      <c r="G312" s="156" t="s">
        <v>250</v>
      </c>
      <c r="H312" s="60"/>
      <c r="I312" s="61"/>
      <c r="J312" s="60"/>
      <c r="K312" s="61"/>
      <c r="L312" s="72"/>
      <c r="M312" s="60"/>
      <c r="N312" s="72"/>
      <c r="O312" s="63"/>
      <c r="P312" s="72"/>
      <c r="Q312" s="63"/>
      <c r="R312" s="72"/>
      <c r="S312" s="72"/>
      <c r="T312" s="72"/>
      <c r="U312" s="72"/>
      <c r="V312" s="72"/>
      <c r="W312" s="72"/>
      <c r="X312" s="72"/>
      <c r="Y312" s="50"/>
      <c r="Z312" s="72"/>
      <c r="AA312" s="72"/>
      <c r="AB312" s="128"/>
      <c r="AC312" s="7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</row>
    <row r="313" spans="1:188" ht="15.75" x14ac:dyDescent="0.2">
      <c r="A313" s="38"/>
      <c r="B313" s="39"/>
      <c r="C313" s="39"/>
      <c r="D313" s="39"/>
      <c r="E313" s="39" t="s">
        <v>118</v>
      </c>
      <c r="F313" s="40"/>
      <c r="G313" s="122" t="s">
        <v>178</v>
      </c>
      <c r="H313" s="113">
        <f t="shared" ref="H313:AB313" si="197">+H314+H315+H316+H317+H318+H319</f>
        <v>103968</v>
      </c>
      <c r="I313" s="144">
        <f t="shared" si="197"/>
        <v>12996</v>
      </c>
      <c r="J313" s="113">
        <f t="shared" si="197"/>
        <v>116964</v>
      </c>
      <c r="K313" s="144">
        <f t="shared" si="197"/>
        <v>0</v>
      </c>
      <c r="L313" s="113" t="e">
        <f t="shared" si="197"/>
        <v>#REF!</v>
      </c>
      <c r="M313" s="113">
        <f>+M314+M315+M316+M317+M318+M319</f>
        <v>0</v>
      </c>
      <c r="N313" s="113" t="e">
        <f t="shared" si="197"/>
        <v>#REF!</v>
      </c>
      <c r="O313" s="144">
        <f>+O314+O315+O316+O317+O318+O319</f>
        <v>0</v>
      </c>
      <c r="P313" s="113" t="e">
        <f t="shared" si="197"/>
        <v>#REF!</v>
      </c>
      <c r="Q313" s="144">
        <f>+Q314+Q315+Q316+Q317+Q318+Q319</f>
        <v>0</v>
      </c>
      <c r="R313" s="113" t="e">
        <f t="shared" si="197"/>
        <v>#REF!</v>
      </c>
      <c r="S313" s="113">
        <f>+S314+S315+S316+S317+S318+S319</f>
        <v>0</v>
      </c>
      <c r="T313" s="113" t="e">
        <f t="shared" si="197"/>
        <v>#REF!</v>
      </c>
      <c r="U313" s="113">
        <f>+U314+U315+U316+U317+U318+U319</f>
        <v>0</v>
      </c>
      <c r="V313" s="113" t="e">
        <f t="shared" si="197"/>
        <v>#REF!</v>
      </c>
      <c r="W313" s="113">
        <f>+W314+W315+W316+W317+W318+W319</f>
        <v>0</v>
      </c>
      <c r="X313" s="113" t="e">
        <f t="shared" si="197"/>
        <v>#REF!</v>
      </c>
      <c r="Y313" s="113">
        <f>+Y314+Y315+Y316+Y317+Y318+Y319</f>
        <v>0</v>
      </c>
      <c r="Z313" s="113" t="e">
        <f t="shared" si="197"/>
        <v>#REF!</v>
      </c>
      <c r="AA313" s="113">
        <f>+AA314+AA315+AA316+AA317+AA318+AA319</f>
        <v>0</v>
      </c>
      <c r="AB313" s="114" t="e">
        <f t="shared" si="197"/>
        <v>#REF!</v>
      </c>
      <c r="AC313" s="113">
        <f>+AC314+AC315+AC316+AC317+AC318+AC319</f>
        <v>206000</v>
      </c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</row>
    <row r="314" spans="1:188" x14ac:dyDescent="0.2">
      <c r="A314" s="57"/>
      <c r="B314" s="58"/>
      <c r="C314" s="58"/>
      <c r="D314" s="58"/>
      <c r="E314" s="58"/>
      <c r="F314" s="59" t="s">
        <v>35</v>
      </c>
      <c r="G314" s="125" t="s">
        <v>179</v>
      </c>
      <c r="H314" s="60"/>
      <c r="I314" s="61"/>
      <c r="J314" s="60">
        <f>H314+I314</f>
        <v>0</v>
      </c>
      <c r="K314" s="61"/>
      <c r="L314" s="72" t="e">
        <f>#REF!+K314</f>
        <v>#REF!</v>
      </c>
      <c r="M314" s="60"/>
      <c r="N314" s="72" t="e">
        <f>L314+M314</f>
        <v>#REF!</v>
      </c>
      <c r="O314" s="63"/>
      <c r="P314" s="72" t="e">
        <f>O314+N314</f>
        <v>#REF!</v>
      </c>
      <c r="Q314" s="63"/>
      <c r="R314" s="72" t="e">
        <f>P314+Q314</f>
        <v>#REF!</v>
      </c>
      <c r="S314" s="72"/>
      <c r="T314" s="72" t="e">
        <f>R314+S314</f>
        <v>#REF!</v>
      </c>
      <c r="U314" s="72"/>
      <c r="V314" s="72" t="e">
        <f>T314+U314</f>
        <v>#REF!</v>
      </c>
      <c r="W314" s="72"/>
      <c r="X314" s="72" t="e">
        <f>V314+W314</f>
        <v>#REF!</v>
      </c>
      <c r="Y314" s="50"/>
      <c r="Z314" s="72" t="e">
        <f>X314+Y314</f>
        <v>#REF!</v>
      </c>
      <c r="AA314" s="72"/>
      <c r="AB314" s="128" t="e">
        <f>Z314+AA314</f>
        <v>#REF!</v>
      </c>
      <c r="AC314" s="7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</row>
    <row r="315" spans="1:188" x14ac:dyDescent="0.2">
      <c r="A315" s="57"/>
      <c r="B315" s="58"/>
      <c r="C315" s="58"/>
      <c r="D315" s="58"/>
      <c r="E315" s="58"/>
      <c r="F315" s="59"/>
      <c r="G315" s="156" t="s">
        <v>251</v>
      </c>
      <c r="H315" s="60"/>
      <c r="I315" s="61"/>
      <c r="J315" s="60"/>
      <c r="K315" s="61"/>
      <c r="L315" s="72" t="e">
        <f>#REF!+K315</f>
        <v>#REF!</v>
      </c>
      <c r="M315" s="60"/>
      <c r="N315" s="72"/>
      <c r="O315" s="63"/>
      <c r="P315" s="72"/>
      <c r="Q315" s="63"/>
      <c r="R315" s="72"/>
      <c r="S315" s="72"/>
      <c r="T315" s="72"/>
      <c r="U315" s="72"/>
      <c r="V315" s="72"/>
      <c r="W315" s="72"/>
      <c r="X315" s="72"/>
      <c r="Y315" s="50"/>
      <c r="Z315" s="72"/>
      <c r="AA315" s="72"/>
      <c r="AB315" s="128"/>
      <c r="AC315" s="7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</row>
    <row r="316" spans="1:188" x14ac:dyDescent="0.2">
      <c r="A316" s="57"/>
      <c r="B316" s="58"/>
      <c r="C316" s="58"/>
      <c r="D316" s="58"/>
      <c r="E316" s="58"/>
      <c r="F316" s="59" t="s">
        <v>24</v>
      </c>
      <c r="G316" s="125" t="s">
        <v>180</v>
      </c>
      <c r="H316" s="60">
        <v>67461</v>
      </c>
      <c r="I316" s="61">
        <v>8419</v>
      </c>
      <c r="J316" s="60">
        <f>H316+I316</f>
        <v>75880</v>
      </c>
      <c r="K316" s="61"/>
      <c r="L316" s="72" t="e">
        <f>#REF!+K316</f>
        <v>#REF!</v>
      </c>
      <c r="M316" s="60"/>
      <c r="N316" s="72" t="e">
        <f>L316+M316</f>
        <v>#REF!</v>
      </c>
      <c r="O316" s="63"/>
      <c r="P316" s="72" t="e">
        <f>O316+N316</f>
        <v>#REF!</v>
      </c>
      <c r="Q316" s="63"/>
      <c r="R316" s="72" t="e">
        <f>P316+Q316</f>
        <v>#REF!</v>
      </c>
      <c r="S316" s="72"/>
      <c r="T316" s="72" t="e">
        <f>R316+S316</f>
        <v>#REF!</v>
      </c>
      <c r="U316" s="72"/>
      <c r="V316" s="72" t="e">
        <f>T316+U316</f>
        <v>#REF!</v>
      </c>
      <c r="W316" s="72"/>
      <c r="X316" s="72" t="e">
        <f>V316+W316</f>
        <v>#REF!</v>
      </c>
      <c r="Y316" s="50"/>
      <c r="Z316" s="72" t="e">
        <f>X316+Y316</f>
        <v>#REF!</v>
      </c>
      <c r="AA316" s="72"/>
      <c r="AB316" s="128" t="e">
        <f>Z316+AA316</f>
        <v>#REF!</v>
      </c>
      <c r="AC316" s="72">
        <v>6000</v>
      </c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</row>
    <row r="317" spans="1:188" x14ac:dyDescent="0.2">
      <c r="A317" s="57"/>
      <c r="B317" s="58"/>
      <c r="C317" s="58"/>
      <c r="D317" s="58"/>
      <c r="E317" s="58"/>
      <c r="F317" s="59" t="s">
        <v>39</v>
      </c>
      <c r="G317" s="125" t="s">
        <v>181</v>
      </c>
      <c r="H317" s="60">
        <v>31940</v>
      </c>
      <c r="I317" s="61">
        <v>4369</v>
      </c>
      <c r="J317" s="60">
        <f>H317+I317</f>
        <v>36309</v>
      </c>
      <c r="K317" s="61"/>
      <c r="L317" s="72" t="e">
        <f>#REF!+K317</f>
        <v>#REF!</v>
      </c>
      <c r="M317" s="60"/>
      <c r="N317" s="72" t="e">
        <f>L317+M317</f>
        <v>#REF!</v>
      </c>
      <c r="O317" s="63"/>
      <c r="P317" s="72" t="e">
        <f>O317+N317</f>
        <v>#REF!</v>
      </c>
      <c r="Q317" s="63"/>
      <c r="R317" s="72" t="e">
        <f>P317+Q317</f>
        <v>#REF!</v>
      </c>
      <c r="S317" s="72"/>
      <c r="T317" s="72" t="e">
        <f>R317+S317</f>
        <v>#REF!</v>
      </c>
      <c r="U317" s="72"/>
      <c r="V317" s="72" t="e">
        <f>T317+U317</f>
        <v>#REF!</v>
      </c>
      <c r="W317" s="72"/>
      <c r="X317" s="72" t="e">
        <f>V317+W317</f>
        <v>#REF!</v>
      </c>
      <c r="Y317" s="50"/>
      <c r="Z317" s="72" t="e">
        <f>X317+Y317</f>
        <v>#REF!</v>
      </c>
      <c r="AA317" s="72"/>
      <c r="AB317" s="128" t="e">
        <f>Z317+AA317</f>
        <v>#REF!</v>
      </c>
      <c r="AC317" s="72">
        <v>175000</v>
      </c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</row>
    <row r="318" spans="1:188" x14ac:dyDescent="0.2">
      <c r="A318" s="57"/>
      <c r="B318" s="58"/>
      <c r="C318" s="58"/>
      <c r="D318" s="58"/>
      <c r="E318" s="58"/>
      <c r="F318" s="59" t="s">
        <v>147</v>
      </c>
      <c r="G318" s="125" t="s">
        <v>252</v>
      </c>
      <c r="H318" s="60"/>
      <c r="I318" s="61"/>
      <c r="J318" s="60">
        <f>H318+I318</f>
        <v>0</v>
      </c>
      <c r="K318" s="61"/>
      <c r="L318" s="72" t="e">
        <f>#REF!+K318</f>
        <v>#REF!</v>
      </c>
      <c r="M318" s="60"/>
      <c r="N318" s="72" t="e">
        <f>L318+M318</f>
        <v>#REF!</v>
      </c>
      <c r="O318" s="63"/>
      <c r="P318" s="72" t="e">
        <f>O318+N318</f>
        <v>#REF!</v>
      </c>
      <c r="Q318" s="63"/>
      <c r="R318" s="72" t="e">
        <f>P318+Q318</f>
        <v>#REF!</v>
      </c>
      <c r="S318" s="72"/>
      <c r="T318" s="72" t="e">
        <f>R318+S318</f>
        <v>#REF!</v>
      </c>
      <c r="U318" s="72"/>
      <c r="V318" s="72" t="e">
        <f>T318+U318</f>
        <v>#REF!</v>
      </c>
      <c r="W318" s="72"/>
      <c r="X318" s="72" t="e">
        <f>V318+W318</f>
        <v>#REF!</v>
      </c>
      <c r="Y318" s="50"/>
      <c r="Z318" s="72" t="e">
        <f>X318+Y318</f>
        <v>#REF!</v>
      </c>
      <c r="AA318" s="72"/>
      <c r="AB318" s="128" t="e">
        <f>Z318+AA318</f>
        <v>#REF!</v>
      </c>
      <c r="AC318" s="7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</row>
    <row r="319" spans="1:188" x14ac:dyDescent="0.2">
      <c r="A319" s="57"/>
      <c r="B319" s="58"/>
      <c r="C319" s="58"/>
      <c r="D319" s="58"/>
      <c r="E319" s="58"/>
      <c r="F319" s="59" t="s">
        <v>118</v>
      </c>
      <c r="G319" s="125" t="s">
        <v>182</v>
      </c>
      <c r="H319" s="60">
        <v>4567</v>
      </c>
      <c r="I319" s="61">
        <v>208</v>
      </c>
      <c r="J319" s="60">
        <f>H319+I319</f>
        <v>4775</v>
      </c>
      <c r="K319" s="61"/>
      <c r="L319" s="72" t="e">
        <f>#REF!+K319</f>
        <v>#REF!</v>
      </c>
      <c r="M319" s="60"/>
      <c r="N319" s="72" t="e">
        <f>L319+M319</f>
        <v>#REF!</v>
      </c>
      <c r="O319" s="63"/>
      <c r="P319" s="72" t="e">
        <f>O319+N319</f>
        <v>#REF!</v>
      </c>
      <c r="Q319" s="63"/>
      <c r="R319" s="72" t="e">
        <f>P319+Q319</f>
        <v>#REF!</v>
      </c>
      <c r="S319" s="72"/>
      <c r="T319" s="72" t="e">
        <f>R319+S319</f>
        <v>#REF!</v>
      </c>
      <c r="U319" s="72"/>
      <c r="V319" s="72" t="e">
        <f>T319+U319</f>
        <v>#REF!</v>
      </c>
      <c r="W319" s="72"/>
      <c r="X319" s="72" t="e">
        <f>V319+W319</f>
        <v>#REF!</v>
      </c>
      <c r="Y319" s="50"/>
      <c r="Z319" s="72" t="e">
        <f>X319+Y319</f>
        <v>#REF!</v>
      </c>
      <c r="AA319" s="72"/>
      <c r="AB319" s="128" t="e">
        <f>Z319+AA319</f>
        <v>#REF!</v>
      </c>
      <c r="AC319" s="72">
        <v>25000</v>
      </c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</row>
    <row r="320" spans="1:188" ht="24.95" customHeight="1" x14ac:dyDescent="0.2">
      <c r="A320" s="38"/>
      <c r="B320" s="39"/>
      <c r="C320" s="39"/>
      <c r="D320" s="39" t="s">
        <v>118</v>
      </c>
      <c r="E320" s="39"/>
      <c r="F320" s="40"/>
      <c r="G320" s="122" t="s">
        <v>95</v>
      </c>
      <c r="H320" s="113">
        <f t="shared" ref="H320:I321" si="198">H321</f>
        <v>0</v>
      </c>
      <c r="I320" s="144">
        <f t="shared" si="198"/>
        <v>0</v>
      </c>
      <c r="J320" s="113">
        <f t="shared" ref="J320:V321" si="199">J321</f>
        <v>0</v>
      </c>
      <c r="K320" s="144">
        <f t="shared" si="199"/>
        <v>0</v>
      </c>
      <c r="L320" s="113" t="e">
        <f>L321</f>
        <v>#REF!</v>
      </c>
      <c r="M320" s="113">
        <f>M321</f>
        <v>0</v>
      </c>
      <c r="N320" s="113" t="e">
        <f t="shared" si="199"/>
        <v>#REF!</v>
      </c>
      <c r="O320" s="144">
        <f t="shared" si="199"/>
        <v>0</v>
      </c>
      <c r="P320" s="113" t="e">
        <f t="shared" si="199"/>
        <v>#REF!</v>
      </c>
      <c r="Q320" s="144">
        <f t="shared" si="199"/>
        <v>0</v>
      </c>
      <c r="R320" s="113" t="e">
        <f t="shared" si="199"/>
        <v>#REF!</v>
      </c>
      <c r="S320" s="113">
        <f t="shared" si="199"/>
        <v>0</v>
      </c>
      <c r="T320" s="113" t="e">
        <f t="shared" si="199"/>
        <v>#REF!</v>
      </c>
      <c r="U320" s="113">
        <f t="shared" si="199"/>
        <v>0</v>
      </c>
      <c r="V320" s="113" t="e">
        <f t="shared" si="199"/>
        <v>#REF!</v>
      </c>
      <c r="W320" s="113">
        <f>W321</f>
        <v>0</v>
      </c>
      <c r="X320" s="113" t="e">
        <f t="shared" ref="X320:AC321" si="200">X321</f>
        <v>#REF!</v>
      </c>
      <c r="Y320" s="113">
        <f t="shared" si="200"/>
        <v>0</v>
      </c>
      <c r="Z320" s="113" t="e">
        <f t="shared" si="200"/>
        <v>#REF!</v>
      </c>
      <c r="AA320" s="113">
        <f t="shared" si="200"/>
        <v>0</v>
      </c>
      <c r="AB320" s="114" t="e">
        <f t="shared" si="200"/>
        <v>#REF!</v>
      </c>
      <c r="AC320" s="113">
        <f t="shared" si="200"/>
        <v>0</v>
      </c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</row>
    <row r="321" spans="1:188" ht="15.75" x14ac:dyDescent="0.2">
      <c r="A321" s="38"/>
      <c r="B321" s="39"/>
      <c r="C321" s="39"/>
      <c r="D321" s="39"/>
      <c r="E321" s="48" t="s">
        <v>29</v>
      </c>
      <c r="F321" s="40"/>
      <c r="G321" s="112" t="s">
        <v>253</v>
      </c>
      <c r="H321" s="113">
        <f t="shared" si="198"/>
        <v>0</v>
      </c>
      <c r="I321" s="144">
        <f t="shared" si="198"/>
        <v>0</v>
      </c>
      <c r="J321" s="113">
        <f t="shared" si="199"/>
        <v>0</v>
      </c>
      <c r="K321" s="144">
        <f t="shared" si="199"/>
        <v>0</v>
      </c>
      <c r="L321" s="113" t="e">
        <f>L322</f>
        <v>#REF!</v>
      </c>
      <c r="M321" s="113">
        <f>M322</f>
        <v>0</v>
      </c>
      <c r="N321" s="113" t="e">
        <f t="shared" si="199"/>
        <v>#REF!</v>
      </c>
      <c r="O321" s="144">
        <f t="shared" si="199"/>
        <v>0</v>
      </c>
      <c r="P321" s="113" t="e">
        <f t="shared" si="199"/>
        <v>#REF!</v>
      </c>
      <c r="Q321" s="144">
        <f t="shared" si="199"/>
        <v>0</v>
      </c>
      <c r="R321" s="113" t="e">
        <f t="shared" si="199"/>
        <v>#REF!</v>
      </c>
      <c r="S321" s="113">
        <f t="shared" si="199"/>
        <v>0</v>
      </c>
      <c r="T321" s="113" t="e">
        <f t="shared" si="199"/>
        <v>#REF!</v>
      </c>
      <c r="U321" s="113">
        <f t="shared" si="199"/>
        <v>0</v>
      </c>
      <c r="V321" s="113" t="e">
        <f t="shared" si="199"/>
        <v>#REF!</v>
      </c>
      <c r="W321" s="113">
        <f>W322</f>
        <v>0</v>
      </c>
      <c r="X321" s="113" t="e">
        <f t="shared" si="200"/>
        <v>#REF!</v>
      </c>
      <c r="Y321" s="113">
        <f t="shared" si="200"/>
        <v>0</v>
      </c>
      <c r="Z321" s="113" t="e">
        <f t="shared" si="200"/>
        <v>#REF!</v>
      </c>
      <c r="AA321" s="113">
        <f t="shared" si="200"/>
        <v>0</v>
      </c>
      <c r="AB321" s="114" t="e">
        <f t="shared" si="200"/>
        <v>#REF!</v>
      </c>
      <c r="AC321" s="113">
        <f t="shared" si="200"/>
        <v>0</v>
      </c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</row>
    <row r="322" spans="1:188" x14ac:dyDescent="0.2">
      <c r="A322" s="57"/>
      <c r="B322" s="58"/>
      <c r="C322" s="58"/>
      <c r="D322" s="58"/>
      <c r="E322" s="58"/>
      <c r="F322" s="59" t="s">
        <v>35</v>
      </c>
      <c r="G322" s="125" t="s">
        <v>254</v>
      </c>
      <c r="H322" s="143"/>
      <c r="I322" s="61"/>
      <c r="J322" s="60">
        <f>H322+I322</f>
        <v>0</v>
      </c>
      <c r="K322" s="61"/>
      <c r="L322" s="72" t="e">
        <f>#REF!+K322</f>
        <v>#REF!</v>
      </c>
      <c r="M322" s="143"/>
      <c r="N322" s="72" t="e">
        <f>L322+M322</f>
        <v>#REF!</v>
      </c>
      <c r="O322" s="63"/>
      <c r="P322" s="72" t="e">
        <f>O322+N322</f>
        <v>#REF!</v>
      </c>
      <c r="Q322" s="63"/>
      <c r="R322" s="72" t="e">
        <f>P322+Q322</f>
        <v>#REF!</v>
      </c>
      <c r="S322" s="72"/>
      <c r="T322" s="72" t="e">
        <f>R322+S322</f>
        <v>#REF!</v>
      </c>
      <c r="U322" s="72"/>
      <c r="V322" s="72" t="e">
        <f>T322+U322</f>
        <v>#REF!</v>
      </c>
      <c r="W322" s="72"/>
      <c r="X322" s="72" t="e">
        <f>V322+W322</f>
        <v>#REF!</v>
      </c>
      <c r="Y322" s="50"/>
      <c r="Z322" s="72" t="e">
        <f>X322+Y322</f>
        <v>#REF!</v>
      </c>
      <c r="AA322" s="72"/>
      <c r="AB322" s="128" t="e">
        <f>Z322+AA322</f>
        <v>#REF!</v>
      </c>
      <c r="AC322" s="7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</row>
    <row r="323" spans="1:188" ht="30" x14ac:dyDescent="0.2">
      <c r="A323" s="38"/>
      <c r="B323" s="39"/>
      <c r="C323" s="39"/>
      <c r="D323" s="39">
        <v>51</v>
      </c>
      <c r="E323" s="39"/>
      <c r="F323" s="40"/>
      <c r="G323" s="122" t="s">
        <v>255</v>
      </c>
      <c r="H323" s="113">
        <f t="shared" ref="H323:L323" si="201">H324</f>
        <v>2453379</v>
      </c>
      <c r="I323" s="144">
        <f t="shared" si="201"/>
        <v>369111</v>
      </c>
      <c r="J323" s="113">
        <f t="shared" si="201"/>
        <v>2822490</v>
      </c>
      <c r="K323" s="144">
        <f>K324</f>
        <v>0</v>
      </c>
      <c r="L323" s="113" t="e">
        <f t="shared" si="201"/>
        <v>#REF!</v>
      </c>
      <c r="M323" s="113">
        <f>M324</f>
        <v>0</v>
      </c>
      <c r="N323" s="113" t="e">
        <f t="shared" ref="N323:AB323" si="202">N324</f>
        <v>#REF!</v>
      </c>
      <c r="O323" s="144">
        <f>O324</f>
        <v>0</v>
      </c>
      <c r="P323" s="113" t="e">
        <f t="shared" si="202"/>
        <v>#REF!</v>
      </c>
      <c r="Q323" s="144">
        <f>Q324</f>
        <v>0</v>
      </c>
      <c r="R323" s="113" t="e">
        <f t="shared" si="202"/>
        <v>#REF!</v>
      </c>
      <c r="S323" s="113">
        <f>S324</f>
        <v>0</v>
      </c>
      <c r="T323" s="113" t="e">
        <f t="shared" si="202"/>
        <v>#REF!</v>
      </c>
      <c r="U323" s="113">
        <f>U324</f>
        <v>0</v>
      </c>
      <c r="V323" s="113" t="e">
        <f t="shared" si="202"/>
        <v>#REF!</v>
      </c>
      <c r="W323" s="113">
        <f>W324</f>
        <v>0</v>
      </c>
      <c r="X323" s="113" t="e">
        <f t="shared" si="202"/>
        <v>#REF!</v>
      </c>
      <c r="Y323" s="113">
        <f>Y324</f>
        <v>0</v>
      </c>
      <c r="Z323" s="113" t="e">
        <f t="shared" si="202"/>
        <v>#REF!</v>
      </c>
      <c r="AA323" s="113">
        <f>AA324</f>
        <v>0</v>
      </c>
      <c r="AB323" s="114" t="e">
        <f t="shared" si="202"/>
        <v>#REF!</v>
      </c>
      <c r="AC323" s="113">
        <f>AC324</f>
        <v>9602000</v>
      </c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</row>
    <row r="324" spans="1:188" ht="14.1" customHeight="1" x14ac:dyDescent="0.2">
      <c r="A324" s="38"/>
      <c r="B324" s="39"/>
      <c r="C324" s="39"/>
      <c r="D324" s="39"/>
      <c r="E324" s="39" t="s">
        <v>37</v>
      </c>
      <c r="F324" s="40"/>
      <c r="G324" s="112" t="s">
        <v>120</v>
      </c>
      <c r="H324" s="113">
        <f t="shared" ref="H324:L324" si="203">H325+H326+H327</f>
        <v>2453379</v>
      </c>
      <c r="I324" s="144">
        <f t="shared" si="203"/>
        <v>369111</v>
      </c>
      <c r="J324" s="113">
        <f t="shared" si="203"/>
        <v>2822490</v>
      </c>
      <c r="K324" s="144">
        <f>K325+K326+K327</f>
        <v>0</v>
      </c>
      <c r="L324" s="113" t="e">
        <f t="shared" si="203"/>
        <v>#REF!</v>
      </c>
      <c r="M324" s="113">
        <f>M325+M326+M327</f>
        <v>0</v>
      </c>
      <c r="N324" s="113" t="e">
        <f t="shared" ref="N324:AB324" si="204">N325+N326+N327</f>
        <v>#REF!</v>
      </c>
      <c r="O324" s="144">
        <f>O325+O326+O327</f>
        <v>0</v>
      </c>
      <c r="P324" s="113" t="e">
        <f t="shared" si="204"/>
        <v>#REF!</v>
      </c>
      <c r="Q324" s="144">
        <f>Q325+Q326+Q327</f>
        <v>0</v>
      </c>
      <c r="R324" s="113" t="e">
        <f t="shared" si="204"/>
        <v>#REF!</v>
      </c>
      <c r="S324" s="113">
        <f>S325+S326+S327</f>
        <v>0</v>
      </c>
      <c r="T324" s="113" t="e">
        <f t="shared" si="204"/>
        <v>#REF!</v>
      </c>
      <c r="U324" s="113">
        <f>U325+U326+U327</f>
        <v>0</v>
      </c>
      <c r="V324" s="113" t="e">
        <f t="shared" si="204"/>
        <v>#REF!</v>
      </c>
      <c r="W324" s="113">
        <f>W325+W326+W327</f>
        <v>0</v>
      </c>
      <c r="X324" s="113" t="e">
        <f t="shared" si="204"/>
        <v>#REF!</v>
      </c>
      <c r="Y324" s="113">
        <f>Y325+Y326+Y327</f>
        <v>0</v>
      </c>
      <c r="Z324" s="113" t="e">
        <f t="shared" si="204"/>
        <v>#REF!</v>
      </c>
      <c r="AA324" s="113">
        <f>AA325+AA326+AA327</f>
        <v>0</v>
      </c>
      <c r="AB324" s="114" t="e">
        <f t="shared" si="204"/>
        <v>#REF!</v>
      </c>
      <c r="AC324" s="113">
        <f>AC325+AC326+AC327</f>
        <v>9602000</v>
      </c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</row>
    <row r="325" spans="1:188" ht="30" x14ac:dyDescent="0.2">
      <c r="A325" s="57"/>
      <c r="B325" s="58"/>
      <c r="C325" s="58"/>
      <c r="D325" s="58"/>
      <c r="E325" s="58"/>
      <c r="F325" s="59">
        <v>17</v>
      </c>
      <c r="G325" s="125" t="s">
        <v>122</v>
      </c>
      <c r="H325" s="61">
        <v>1892468</v>
      </c>
      <c r="I325" s="61">
        <v>305200</v>
      </c>
      <c r="J325" s="60">
        <f>H325+I325</f>
        <v>2197668</v>
      </c>
      <c r="K325" s="61"/>
      <c r="L325" s="72" t="e">
        <f>#REF!+K325</f>
        <v>#REF!</v>
      </c>
      <c r="M325" s="61"/>
      <c r="N325" s="72" t="e">
        <f>L325+M325</f>
        <v>#REF!</v>
      </c>
      <c r="O325" s="63"/>
      <c r="P325" s="72" t="e">
        <f>O325+N325</f>
        <v>#REF!</v>
      </c>
      <c r="Q325" s="63"/>
      <c r="R325" s="72" t="e">
        <f>P325+Q325</f>
        <v>#REF!</v>
      </c>
      <c r="S325" s="72"/>
      <c r="T325" s="72" t="e">
        <f>R325+S325</f>
        <v>#REF!</v>
      </c>
      <c r="U325" s="72"/>
      <c r="V325" s="72" t="e">
        <f>T325+U325</f>
        <v>#REF!</v>
      </c>
      <c r="W325" s="72"/>
      <c r="X325" s="72" t="e">
        <f>V325+W325</f>
        <v>#REF!</v>
      </c>
      <c r="Y325" s="50"/>
      <c r="Z325" s="72" t="e">
        <f>X325+Y325</f>
        <v>#REF!</v>
      </c>
      <c r="AA325" s="72"/>
      <c r="AB325" s="128" t="e">
        <f>Z325+AA325</f>
        <v>#REF!</v>
      </c>
      <c r="AC325" s="72">
        <v>8000000</v>
      </c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</row>
    <row r="326" spans="1:188" ht="30" x14ac:dyDescent="0.2">
      <c r="A326" s="57"/>
      <c r="B326" s="58"/>
      <c r="C326" s="58"/>
      <c r="D326" s="58"/>
      <c r="E326" s="58"/>
      <c r="F326" s="59">
        <v>19</v>
      </c>
      <c r="G326" s="125" t="s">
        <v>124</v>
      </c>
      <c r="H326" s="61">
        <v>560410</v>
      </c>
      <c r="I326" s="61">
        <v>63895</v>
      </c>
      <c r="J326" s="60">
        <f>H326+I326</f>
        <v>624305</v>
      </c>
      <c r="K326" s="61"/>
      <c r="L326" s="72" t="e">
        <f>#REF!+K326</f>
        <v>#REF!</v>
      </c>
      <c r="M326" s="61"/>
      <c r="N326" s="72" t="e">
        <f>L326+M326</f>
        <v>#REF!</v>
      </c>
      <c r="O326" s="63"/>
      <c r="P326" s="72" t="e">
        <f>O326+N326</f>
        <v>#REF!</v>
      </c>
      <c r="Q326" s="63"/>
      <c r="R326" s="72" t="e">
        <f>P326+Q326</f>
        <v>#REF!</v>
      </c>
      <c r="S326" s="72"/>
      <c r="T326" s="72" t="e">
        <f>R326+S326</f>
        <v>#REF!</v>
      </c>
      <c r="U326" s="72"/>
      <c r="V326" s="72" t="e">
        <f>T326+U326</f>
        <v>#REF!</v>
      </c>
      <c r="W326" s="72"/>
      <c r="X326" s="72" t="e">
        <f>V326+W326</f>
        <v>#REF!</v>
      </c>
      <c r="Y326" s="50"/>
      <c r="Z326" s="72" t="e">
        <f>X326+Y326</f>
        <v>#REF!</v>
      </c>
      <c r="AA326" s="72"/>
      <c r="AB326" s="128" t="e">
        <f>Z326+AA326</f>
        <v>#REF!</v>
      </c>
      <c r="AC326" s="72">
        <v>1600000</v>
      </c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</row>
    <row r="327" spans="1:188" ht="60" x14ac:dyDescent="0.2">
      <c r="A327" s="57"/>
      <c r="B327" s="58"/>
      <c r="C327" s="58"/>
      <c r="D327" s="58"/>
      <c r="E327" s="58"/>
      <c r="F327" s="59" t="s">
        <v>117</v>
      </c>
      <c r="G327" s="125" t="s">
        <v>125</v>
      </c>
      <c r="H327" s="61">
        <v>501</v>
      </c>
      <c r="I327" s="61">
        <v>16</v>
      </c>
      <c r="J327" s="60">
        <f>H327+I327</f>
        <v>517</v>
      </c>
      <c r="K327" s="61"/>
      <c r="L327" s="72" t="e">
        <f>#REF!+K327</f>
        <v>#REF!</v>
      </c>
      <c r="M327" s="61"/>
      <c r="N327" s="72" t="e">
        <f>L327+M327</f>
        <v>#REF!</v>
      </c>
      <c r="O327" s="72"/>
      <c r="P327" s="72" t="e">
        <f>O327+N327</f>
        <v>#REF!</v>
      </c>
      <c r="Q327" s="72"/>
      <c r="R327" s="72" t="e">
        <f>P327+Q327</f>
        <v>#REF!</v>
      </c>
      <c r="S327" s="72"/>
      <c r="T327" s="72" t="e">
        <f>R327+S327</f>
        <v>#REF!</v>
      </c>
      <c r="U327" s="72"/>
      <c r="V327" s="72" t="e">
        <f>T327+U327</f>
        <v>#REF!</v>
      </c>
      <c r="W327" s="72"/>
      <c r="X327" s="72" t="e">
        <f>V327+W327</f>
        <v>#REF!</v>
      </c>
      <c r="Y327" s="50"/>
      <c r="Z327" s="72" t="e">
        <f>X327+Y327</f>
        <v>#REF!</v>
      </c>
      <c r="AA327" s="72"/>
      <c r="AB327" s="128" t="e">
        <f>Z327+AA327</f>
        <v>#REF!</v>
      </c>
      <c r="AC327" s="72">
        <v>2000</v>
      </c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</row>
    <row r="328" spans="1:188" ht="15.75" x14ac:dyDescent="0.2">
      <c r="A328" s="38"/>
      <c r="B328" s="39"/>
      <c r="C328" s="39"/>
      <c r="D328" s="39">
        <v>57</v>
      </c>
      <c r="E328" s="39"/>
      <c r="F328" s="40"/>
      <c r="G328" s="122" t="s">
        <v>224</v>
      </c>
      <c r="H328" s="144">
        <f t="shared" ref="H328:AC328" si="205">H329+H346</f>
        <v>7113870</v>
      </c>
      <c r="I328" s="144">
        <f t="shared" si="205"/>
        <v>1120393</v>
      </c>
      <c r="J328" s="113">
        <f t="shared" si="205"/>
        <v>8234263</v>
      </c>
      <c r="K328" s="113">
        <f t="shared" si="205"/>
        <v>0</v>
      </c>
      <c r="L328" s="113" t="e">
        <f t="shared" si="205"/>
        <v>#REF!</v>
      </c>
      <c r="M328" s="113">
        <f t="shared" si="205"/>
        <v>0</v>
      </c>
      <c r="N328" s="113" t="e">
        <f t="shared" si="205"/>
        <v>#REF!</v>
      </c>
      <c r="O328" s="113">
        <f t="shared" si="205"/>
        <v>0</v>
      </c>
      <c r="P328" s="113" t="e">
        <f t="shared" si="205"/>
        <v>#REF!</v>
      </c>
      <c r="Q328" s="113">
        <f t="shared" si="205"/>
        <v>0</v>
      </c>
      <c r="R328" s="113" t="e">
        <f t="shared" si="205"/>
        <v>#REF!</v>
      </c>
      <c r="S328" s="113">
        <f t="shared" si="205"/>
        <v>0</v>
      </c>
      <c r="T328" s="113" t="e">
        <f t="shared" si="205"/>
        <v>#REF!</v>
      </c>
      <c r="U328" s="113">
        <f t="shared" si="205"/>
        <v>0</v>
      </c>
      <c r="V328" s="113" t="e">
        <f t="shared" si="205"/>
        <v>#REF!</v>
      </c>
      <c r="W328" s="113">
        <f t="shared" si="205"/>
        <v>0</v>
      </c>
      <c r="X328" s="113" t="e">
        <f t="shared" si="205"/>
        <v>#REF!</v>
      </c>
      <c r="Y328" s="113">
        <f t="shared" si="205"/>
        <v>0</v>
      </c>
      <c r="Z328" s="113" t="e">
        <f t="shared" si="205"/>
        <v>#REF!</v>
      </c>
      <c r="AA328" s="113">
        <f t="shared" si="205"/>
        <v>0</v>
      </c>
      <c r="AB328" s="114" t="e">
        <f t="shared" si="205"/>
        <v>#REF!</v>
      </c>
      <c r="AC328" s="113" t="e">
        <f t="shared" si="205"/>
        <v>#REF!</v>
      </c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</row>
    <row r="329" spans="1:188" ht="15.75" x14ac:dyDescent="0.2">
      <c r="A329" s="38"/>
      <c r="B329" s="39"/>
      <c r="C329" s="39"/>
      <c r="D329" s="39"/>
      <c r="E329" s="39" t="s">
        <v>37</v>
      </c>
      <c r="F329" s="40"/>
      <c r="G329" s="112" t="s">
        <v>126</v>
      </c>
      <c r="H329" s="144">
        <f>+H330+H340+H341</f>
        <v>7001105</v>
      </c>
      <c r="I329" s="144">
        <f t="shared" ref="I329:AB329" si="206">+I330+I340+I341</f>
        <v>1110796</v>
      </c>
      <c r="J329" s="117">
        <f t="shared" si="206"/>
        <v>8111901</v>
      </c>
      <c r="K329" s="117">
        <f t="shared" si="206"/>
        <v>0</v>
      </c>
      <c r="L329" s="117" t="e">
        <f t="shared" si="206"/>
        <v>#REF!</v>
      </c>
      <c r="M329" s="117">
        <f t="shared" si="206"/>
        <v>0</v>
      </c>
      <c r="N329" s="117" t="e">
        <f t="shared" si="206"/>
        <v>#REF!</v>
      </c>
      <c r="O329" s="117">
        <f t="shared" si="206"/>
        <v>0</v>
      </c>
      <c r="P329" s="117" t="e">
        <f t="shared" si="206"/>
        <v>#REF!</v>
      </c>
      <c r="Q329" s="117">
        <f t="shared" si="206"/>
        <v>0</v>
      </c>
      <c r="R329" s="117" t="e">
        <f t="shared" si="206"/>
        <v>#REF!</v>
      </c>
      <c r="S329" s="117">
        <f t="shared" si="206"/>
        <v>0</v>
      </c>
      <c r="T329" s="117" t="e">
        <f t="shared" si="206"/>
        <v>#REF!</v>
      </c>
      <c r="U329" s="117">
        <f t="shared" si="206"/>
        <v>0</v>
      </c>
      <c r="V329" s="117" t="e">
        <f t="shared" si="206"/>
        <v>#REF!</v>
      </c>
      <c r="W329" s="117">
        <f t="shared" si="206"/>
        <v>0</v>
      </c>
      <c r="X329" s="117" t="e">
        <f t="shared" si="206"/>
        <v>#REF!</v>
      </c>
      <c r="Y329" s="117">
        <f t="shared" si="206"/>
        <v>0</v>
      </c>
      <c r="Z329" s="117" t="e">
        <f t="shared" si="206"/>
        <v>#REF!</v>
      </c>
      <c r="AA329" s="117">
        <f t="shared" si="206"/>
        <v>0</v>
      </c>
      <c r="AB329" s="118" t="e">
        <f t="shared" si="206"/>
        <v>#REF!</v>
      </c>
      <c r="AC329" s="117">
        <v>17500000</v>
      </c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</row>
    <row r="330" spans="1:188" ht="15.75" x14ac:dyDescent="0.25">
      <c r="A330" s="38"/>
      <c r="B330" s="39"/>
      <c r="C330" s="39"/>
      <c r="D330" s="39"/>
      <c r="E330" s="39"/>
      <c r="F330" s="40"/>
      <c r="G330" s="157" t="s">
        <v>256</v>
      </c>
      <c r="H330" s="144">
        <f>+H331+H332+H333+H334+H337+H338+H339</f>
        <v>6554193</v>
      </c>
      <c r="I330" s="144">
        <f t="shared" ref="I330:AC330" si="207">+I331+I332+I333+I334+I337+I338+I339</f>
        <v>623074</v>
      </c>
      <c r="J330" s="144">
        <f t="shared" si="207"/>
        <v>7177267</v>
      </c>
      <c r="K330" s="144">
        <f t="shared" si="207"/>
        <v>0</v>
      </c>
      <c r="L330" s="144" t="e">
        <f t="shared" si="207"/>
        <v>#REF!</v>
      </c>
      <c r="M330" s="144">
        <f t="shared" si="207"/>
        <v>0</v>
      </c>
      <c r="N330" s="144" t="e">
        <f t="shared" si="207"/>
        <v>#REF!</v>
      </c>
      <c r="O330" s="144">
        <f t="shared" si="207"/>
        <v>0</v>
      </c>
      <c r="P330" s="144" t="e">
        <f t="shared" si="207"/>
        <v>#REF!</v>
      </c>
      <c r="Q330" s="144">
        <f t="shared" si="207"/>
        <v>0</v>
      </c>
      <c r="R330" s="144" t="e">
        <f t="shared" si="207"/>
        <v>#REF!</v>
      </c>
      <c r="S330" s="144">
        <f t="shared" si="207"/>
        <v>0</v>
      </c>
      <c r="T330" s="144" t="e">
        <f t="shared" si="207"/>
        <v>#REF!</v>
      </c>
      <c r="U330" s="144">
        <f t="shared" si="207"/>
        <v>0</v>
      </c>
      <c r="V330" s="144" t="e">
        <f t="shared" si="207"/>
        <v>#REF!</v>
      </c>
      <c r="W330" s="144">
        <f t="shared" si="207"/>
        <v>0</v>
      </c>
      <c r="X330" s="144" t="e">
        <f t="shared" si="207"/>
        <v>#REF!</v>
      </c>
      <c r="Y330" s="144">
        <f t="shared" si="207"/>
        <v>0</v>
      </c>
      <c r="Z330" s="144" t="e">
        <f t="shared" si="207"/>
        <v>#REF!</v>
      </c>
      <c r="AA330" s="144">
        <f t="shared" si="207"/>
        <v>0</v>
      </c>
      <c r="AB330" s="144" t="e">
        <f t="shared" si="207"/>
        <v>#REF!</v>
      </c>
      <c r="AC330" s="144">
        <f t="shared" si="207"/>
        <v>0</v>
      </c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</row>
    <row r="331" spans="1:188" x14ac:dyDescent="0.2">
      <c r="A331" s="57"/>
      <c r="B331" s="58"/>
      <c r="C331" s="58"/>
      <c r="D331" s="58"/>
      <c r="E331" s="58"/>
      <c r="F331" s="59"/>
      <c r="G331" s="158" t="s">
        <v>257</v>
      </c>
      <c r="H331" s="159">
        <v>6554193</v>
      </c>
      <c r="I331" s="159">
        <v>623074</v>
      </c>
      <c r="J331" s="160">
        <f t="shared" ref="J331:J339" si="208">H331+I331</f>
        <v>7177267</v>
      </c>
      <c r="K331" s="162"/>
      <c r="L331" s="162" t="e">
        <f>#REF!+K331</f>
        <v>#REF!</v>
      </c>
      <c r="M331" s="162"/>
      <c r="N331" s="162" t="e">
        <f t="shared" ref="N331:N339" si="209">L331+M331</f>
        <v>#REF!</v>
      </c>
      <c r="O331" s="162"/>
      <c r="P331" s="162" t="e">
        <f t="shared" ref="P331:P339" si="210">O331+N331</f>
        <v>#REF!</v>
      </c>
      <c r="Q331" s="162"/>
      <c r="R331" s="162" t="e">
        <f>P331+Q331</f>
        <v>#REF!</v>
      </c>
      <c r="S331" s="162"/>
      <c r="T331" s="162" t="e">
        <f t="shared" ref="T331:T339" si="211">R331+S331</f>
        <v>#REF!</v>
      </c>
      <c r="U331" s="162"/>
      <c r="V331" s="162" t="e">
        <f t="shared" ref="V331:AB339" si="212">T331+U331</f>
        <v>#REF!</v>
      </c>
      <c r="W331" s="162"/>
      <c r="X331" s="162" t="e">
        <f t="shared" si="212"/>
        <v>#REF!</v>
      </c>
      <c r="Y331" s="163"/>
      <c r="Z331" s="162" t="e">
        <f t="shared" si="212"/>
        <v>#REF!</v>
      </c>
      <c r="AA331" s="162"/>
      <c r="AB331" s="162" t="e">
        <f t="shared" si="212"/>
        <v>#REF!</v>
      </c>
      <c r="AC331" s="16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</row>
    <row r="332" spans="1:188" x14ac:dyDescent="0.2">
      <c r="A332" s="57"/>
      <c r="B332" s="58"/>
      <c r="C332" s="58"/>
      <c r="D332" s="58"/>
      <c r="E332" s="58"/>
      <c r="F332" s="59"/>
      <c r="G332" s="158" t="s">
        <v>258</v>
      </c>
      <c r="H332" s="159"/>
      <c r="I332" s="159"/>
      <c r="J332" s="60">
        <f t="shared" si="208"/>
        <v>0</v>
      </c>
      <c r="K332" s="72"/>
      <c r="L332" s="162" t="e">
        <f>#REF!+K332</f>
        <v>#REF!</v>
      </c>
      <c r="M332" s="72"/>
      <c r="N332" s="72" t="e">
        <f t="shared" si="209"/>
        <v>#REF!</v>
      </c>
      <c r="O332" s="72"/>
      <c r="P332" s="162" t="e">
        <f t="shared" si="210"/>
        <v>#REF!</v>
      </c>
      <c r="Q332" s="72"/>
      <c r="R332" s="162" t="e">
        <f>P332+Q332</f>
        <v>#REF!</v>
      </c>
      <c r="S332" s="72"/>
      <c r="T332" s="162" t="e">
        <f t="shared" si="211"/>
        <v>#REF!</v>
      </c>
      <c r="U332" s="72"/>
      <c r="V332" s="162" t="e">
        <f t="shared" si="212"/>
        <v>#REF!</v>
      </c>
      <c r="W332" s="72"/>
      <c r="X332" s="162" t="e">
        <f t="shared" si="212"/>
        <v>#REF!</v>
      </c>
      <c r="Y332" s="50"/>
      <c r="Z332" s="162" t="e">
        <f t="shared" si="212"/>
        <v>#REF!</v>
      </c>
      <c r="AA332" s="72"/>
      <c r="AB332" s="162" t="e">
        <f t="shared" si="212"/>
        <v>#REF!</v>
      </c>
      <c r="AC332" s="7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</row>
    <row r="333" spans="1:188" x14ac:dyDescent="0.2">
      <c r="A333" s="57"/>
      <c r="B333" s="58"/>
      <c r="C333" s="58"/>
      <c r="D333" s="58"/>
      <c r="E333" s="58"/>
      <c r="F333" s="59"/>
      <c r="G333" s="164" t="s">
        <v>259</v>
      </c>
      <c r="H333" s="159"/>
      <c r="I333" s="159"/>
      <c r="J333" s="60">
        <f t="shared" si="208"/>
        <v>0</v>
      </c>
      <c r="K333" s="72"/>
      <c r="L333" s="72" t="e">
        <f>#REF!+K333</f>
        <v>#REF!</v>
      </c>
      <c r="M333" s="72"/>
      <c r="N333" s="72" t="e">
        <f t="shared" si="209"/>
        <v>#REF!</v>
      </c>
      <c r="O333" s="72"/>
      <c r="P333" s="72" t="e">
        <f t="shared" si="210"/>
        <v>#REF!</v>
      </c>
      <c r="Q333" s="72"/>
      <c r="R333" s="72" t="e">
        <f t="shared" ref="R333:R339" si="213">P333+Q333</f>
        <v>#REF!</v>
      </c>
      <c r="S333" s="72"/>
      <c r="T333" s="72" t="e">
        <f t="shared" si="211"/>
        <v>#REF!</v>
      </c>
      <c r="U333" s="72"/>
      <c r="V333" s="72" t="e">
        <f t="shared" si="212"/>
        <v>#REF!</v>
      </c>
      <c r="W333" s="72"/>
      <c r="X333" s="72" t="e">
        <f t="shared" si="212"/>
        <v>#REF!</v>
      </c>
      <c r="Y333" s="50"/>
      <c r="Z333" s="72" t="e">
        <f t="shared" si="212"/>
        <v>#REF!</v>
      </c>
      <c r="AA333" s="72"/>
      <c r="AB333" s="72" t="e">
        <f t="shared" si="212"/>
        <v>#REF!</v>
      </c>
      <c r="AC333" s="7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</row>
    <row r="334" spans="1:188" x14ac:dyDescent="0.2">
      <c r="A334" s="57"/>
      <c r="B334" s="58"/>
      <c r="C334" s="58"/>
      <c r="D334" s="58"/>
      <c r="E334" s="58"/>
      <c r="F334" s="59"/>
      <c r="G334" s="158" t="s">
        <v>260</v>
      </c>
      <c r="H334" s="159"/>
      <c r="I334" s="159"/>
      <c r="J334" s="60">
        <f t="shared" si="208"/>
        <v>0</v>
      </c>
      <c r="K334" s="72"/>
      <c r="L334" s="72" t="e">
        <f>#REF!+K334</f>
        <v>#REF!</v>
      </c>
      <c r="M334" s="72"/>
      <c r="N334" s="72" t="e">
        <f t="shared" si="209"/>
        <v>#REF!</v>
      </c>
      <c r="O334" s="72"/>
      <c r="P334" s="72" t="e">
        <f t="shared" si="210"/>
        <v>#REF!</v>
      </c>
      <c r="Q334" s="72"/>
      <c r="R334" s="72" t="e">
        <f t="shared" si="213"/>
        <v>#REF!</v>
      </c>
      <c r="S334" s="72"/>
      <c r="T334" s="72" t="e">
        <f t="shared" si="211"/>
        <v>#REF!</v>
      </c>
      <c r="U334" s="72"/>
      <c r="V334" s="72" t="e">
        <f t="shared" si="212"/>
        <v>#REF!</v>
      </c>
      <c r="W334" s="72"/>
      <c r="X334" s="72" t="e">
        <f t="shared" si="212"/>
        <v>#REF!</v>
      </c>
      <c r="Y334" s="50"/>
      <c r="Z334" s="72" t="e">
        <f t="shared" si="212"/>
        <v>#REF!</v>
      </c>
      <c r="AA334" s="72"/>
      <c r="AB334" s="72" t="e">
        <f t="shared" si="212"/>
        <v>#REF!</v>
      </c>
      <c r="AC334" s="7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</row>
    <row r="335" spans="1:188" hidden="1" x14ac:dyDescent="0.2">
      <c r="A335" s="57"/>
      <c r="B335" s="58"/>
      <c r="C335" s="58"/>
      <c r="D335" s="58"/>
      <c r="E335" s="58"/>
      <c r="F335" s="59"/>
      <c r="G335" s="158" t="s">
        <v>261</v>
      </c>
      <c r="H335" s="159"/>
      <c r="I335" s="159"/>
      <c r="J335" s="60">
        <f t="shared" si="208"/>
        <v>0</v>
      </c>
      <c r="K335" s="72"/>
      <c r="L335" s="72" t="e">
        <f>#REF!+K335</f>
        <v>#REF!</v>
      </c>
      <c r="M335" s="72"/>
      <c r="N335" s="72" t="e">
        <f t="shared" si="209"/>
        <v>#REF!</v>
      </c>
      <c r="O335" s="72"/>
      <c r="P335" s="72" t="e">
        <f t="shared" si="210"/>
        <v>#REF!</v>
      </c>
      <c r="Q335" s="72"/>
      <c r="R335" s="72" t="e">
        <f t="shared" si="213"/>
        <v>#REF!</v>
      </c>
      <c r="S335" s="72"/>
      <c r="T335" s="72" t="e">
        <f t="shared" si="211"/>
        <v>#REF!</v>
      </c>
      <c r="U335" s="72"/>
      <c r="V335" s="72" t="e">
        <f t="shared" si="212"/>
        <v>#REF!</v>
      </c>
      <c r="W335" s="72"/>
      <c r="X335" s="72" t="e">
        <f t="shared" si="212"/>
        <v>#REF!</v>
      </c>
      <c r="Y335" s="50"/>
      <c r="Z335" s="72" t="e">
        <f t="shared" si="212"/>
        <v>#REF!</v>
      </c>
      <c r="AA335" s="72"/>
      <c r="AB335" s="72" t="e">
        <f t="shared" si="212"/>
        <v>#REF!</v>
      </c>
      <c r="AC335" s="7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</row>
    <row r="336" spans="1:188" hidden="1" x14ac:dyDescent="0.2">
      <c r="A336" s="57"/>
      <c r="B336" s="58"/>
      <c r="C336" s="58"/>
      <c r="D336" s="58"/>
      <c r="E336" s="58"/>
      <c r="F336" s="59"/>
      <c r="G336" s="158" t="s">
        <v>262</v>
      </c>
      <c r="H336" s="159"/>
      <c r="I336" s="159"/>
      <c r="J336" s="60">
        <f t="shared" si="208"/>
        <v>0</v>
      </c>
      <c r="K336" s="72"/>
      <c r="L336" s="72" t="e">
        <f>#REF!+K336</f>
        <v>#REF!</v>
      </c>
      <c r="M336" s="72"/>
      <c r="N336" s="72" t="e">
        <f t="shared" si="209"/>
        <v>#REF!</v>
      </c>
      <c r="O336" s="72"/>
      <c r="P336" s="72" t="e">
        <f t="shared" si="210"/>
        <v>#REF!</v>
      </c>
      <c r="Q336" s="72"/>
      <c r="R336" s="72" t="e">
        <f t="shared" si="213"/>
        <v>#REF!</v>
      </c>
      <c r="S336" s="72"/>
      <c r="T336" s="72" t="e">
        <f t="shared" si="211"/>
        <v>#REF!</v>
      </c>
      <c r="U336" s="72"/>
      <c r="V336" s="72" t="e">
        <f t="shared" si="212"/>
        <v>#REF!</v>
      </c>
      <c r="W336" s="72"/>
      <c r="X336" s="72" t="e">
        <f t="shared" si="212"/>
        <v>#REF!</v>
      </c>
      <c r="Y336" s="50"/>
      <c r="Z336" s="72" t="e">
        <f t="shared" si="212"/>
        <v>#REF!</v>
      </c>
      <c r="AA336" s="72"/>
      <c r="AB336" s="72" t="e">
        <f t="shared" si="212"/>
        <v>#REF!</v>
      </c>
      <c r="AC336" s="7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</row>
    <row r="337" spans="1:188" x14ac:dyDescent="0.2">
      <c r="A337" s="57"/>
      <c r="B337" s="58"/>
      <c r="C337" s="58"/>
      <c r="D337" s="58"/>
      <c r="E337" s="58"/>
      <c r="F337" s="59"/>
      <c r="G337" s="125" t="s">
        <v>263</v>
      </c>
      <c r="H337" s="61"/>
      <c r="I337" s="61"/>
      <c r="J337" s="60">
        <f t="shared" si="208"/>
        <v>0</v>
      </c>
      <c r="K337" s="72"/>
      <c r="L337" s="72" t="e">
        <f>#REF!+K337</f>
        <v>#REF!</v>
      </c>
      <c r="M337" s="72"/>
      <c r="N337" s="72" t="e">
        <f t="shared" si="209"/>
        <v>#REF!</v>
      </c>
      <c r="O337" s="72"/>
      <c r="P337" s="72" t="e">
        <f t="shared" si="210"/>
        <v>#REF!</v>
      </c>
      <c r="Q337" s="72"/>
      <c r="R337" s="72" t="e">
        <f t="shared" si="213"/>
        <v>#REF!</v>
      </c>
      <c r="S337" s="72"/>
      <c r="T337" s="72" t="e">
        <f t="shared" si="211"/>
        <v>#REF!</v>
      </c>
      <c r="U337" s="72"/>
      <c r="V337" s="72" t="e">
        <f t="shared" si="212"/>
        <v>#REF!</v>
      </c>
      <c r="W337" s="72"/>
      <c r="X337" s="72" t="e">
        <f t="shared" si="212"/>
        <v>#REF!</v>
      </c>
      <c r="Y337" s="50"/>
      <c r="Z337" s="72" t="e">
        <f t="shared" si="212"/>
        <v>#REF!</v>
      </c>
      <c r="AA337" s="72"/>
      <c r="AB337" s="72" t="e">
        <f t="shared" si="212"/>
        <v>#REF!</v>
      </c>
      <c r="AC337" s="7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</row>
    <row r="338" spans="1:188" x14ac:dyDescent="0.2">
      <c r="A338" s="57"/>
      <c r="B338" s="58"/>
      <c r="C338" s="58"/>
      <c r="D338" s="58"/>
      <c r="E338" s="58"/>
      <c r="F338" s="59"/>
      <c r="G338" s="165" t="s">
        <v>264</v>
      </c>
      <c r="H338" s="61"/>
      <c r="I338" s="61"/>
      <c r="J338" s="60">
        <f t="shared" si="208"/>
        <v>0</v>
      </c>
      <c r="K338" s="72"/>
      <c r="L338" s="72" t="e">
        <f>#REF!+K338</f>
        <v>#REF!</v>
      </c>
      <c r="M338" s="72"/>
      <c r="N338" s="72" t="e">
        <f t="shared" si="209"/>
        <v>#REF!</v>
      </c>
      <c r="O338" s="72"/>
      <c r="P338" s="72" t="e">
        <f t="shared" si="210"/>
        <v>#REF!</v>
      </c>
      <c r="Q338" s="72"/>
      <c r="R338" s="72" t="e">
        <f t="shared" si="213"/>
        <v>#REF!</v>
      </c>
      <c r="S338" s="72"/>
      <c r="T338" s="72" t="e">
        <f t="shared" si="211"/>
        <v>#REF!</v>
      </c>
      <c r="U338" s="72"/>
      <c r="V338" s="72" t="e">
        <f t="shared" si="212"/>
        <v>#REF!</v>
      </c>
      <c r="W338" s="72"/>
      <c r="X338" s="72" t="e">
        <f t="shared" si="212"/>
        <v>#REF!</v>
      </c>
      <c r="Y338" s="50"/>
      <c r="Z338" s="72" t="e">
        <f t="shared" si="212"/>
        <v>#REF!</v>
      </c>
      <c r="AA338" s="72"/>
      <c r="AB338" s="72" t="e">
        <f t="shared" si="212"/>
        <v>#REF!</v>
      </c>
      <c r="AC338" s="7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</row>
    <row r="339" spans="1:188" x14ac:dyDescent="0.2">
      <c r="A339" s="57"/>
      <c r="B339" s="58"/>
      <c r="C339" s="58"/>
      <c r="D339" s="58"/>
      <c r="E339" s="58"/>
      <c r="F339" s="59"/>
      <c r="G339" s="166" t="s">
        <v>265</v>
      </c>
      <c r="H339" s="167"/>
      <c r="I339" s="167"/>
      <c r="J339" s="60">
        <f t="shared" si="208"/>
        <v>0</v>
      </c>
      <c r="K339" s="72"/>
      <c r="L339" s="72" t="e">
        <f>#REF!+K339</f>
        <v>#REF!</v>
      </c>
      <c r="M339" s="72"/>
      <c r="N339" s="72" t="e">
        <f t="shared" si="209"/>
        <v>#REF!</v>
      </c>
      <c r="O339" s="72"/>
      <c r="P339" s="72" t="e">
        <f t="shared" si="210"/>
        <v>#REF!</v>
      </c>
      <c r="Q339" s="72"/>
      <c r="R339" s="72" t="e">
        <f t="shared" si="213"/>
        <v>#REF!</v>
      </c>
      <c r="S339" s="72"/>
      <c r="T339" s="72" t="e">
        <f t="shared" si="211"/>
        <v>#REF!</v>
      </c>
      <c r="U339" s="72"/>
      <c r="V339" s="72" t="e">
        <f t="shared" si="212"/>
        <v>#REF!</v>
      </c>
      <c r="W339" s="72"/>
      <c r="X339" s="72" t="e">
        <f t="shared" si="212"/>
        <v>#REF!</v>
      </c>
      <c r="Y339" s="50"/>
      <c r="Z339" s="72" t="e">
        <f t="shared" si="212"/>
        <v>#REF!</v>
      </c>
      <c r="AA339" s="72"/>
      <c r="AB339" s="72" t="e">
        <f t="shared" si="212"/>
        <v>#REF!</v>
      </c>
      <c r="AC339" s="7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</row>
    <row r="340" spans="1:188" x14ac:dyDescent="0.2">
      <c r="A340" s="57"/>
      <c r="B340" s="58"/>
      <c r="C340" s="58"/>
      <c r="D340" s="58"/>
      <c r="E340" s="58"/>
      <c r="F340" s="59"/>
      <c r="G340" s="158" t="s">
        <v>266</v>
      </c>
      <c r="H340" s="159">
        <v>446912</v>
      </c>
      <c r="I340" s="159">
        <v>487722</v>
      </c>
      <c r="J340" s="60">
        <f>H340+I340</f>
        <v>934634</v>
      </c>
      <c r="K340" s="72"/>
      <c r="L340" s="72" t="e">
        <f>#REF!+K340</f>
        <v>#REF!</v>
      </c>
      <c r="M340" s="72"/>
      <c r="N340" s="72" t="e">
        <f>L340+M340</f>
        <v>#REF!</v>
      </c>
      <c r="O340" s="72"/>
      <c r="P340" s="72" t="e">
        <f>O340+N340</f>
        <v>#REF!</v>
      </c>
      <c r="Q340" s="72"/>
      <c r="R340" s="72" t="e">
        <f>P340+Q340</f>
        <v>#REF!</v>
      </c>
      <c r="S340" s="72"/>
      <c r="T340" s="72" t="e">
        <f>R340+S340</f>
        <v>#REF!</v>
      </c>
      <c r="U340" s="72"/>
      <c r="V340" s="72" t="e">
        <f>T340+U340</f>
        <v>#REF!</v>
      </c>
      <c r="W340" s="72"/>
      <c r="X340" s="72" t="e">
        <f>V340+W340</f>
        <v>#REF!</v>
      </c>
      <c r="Y340" s="50"/>
      <c r="Z340" s="72" t="e">
        <f>X340+Y340</f>
        <v>#REF!</v>
      </c>
      <c r="AA340" s="72"/>
      <c r="AB340" s="72" t="e">
        <f>Z340+AA340</f>
        <v>#REF!</v>
      </c>
      <c r="AC340" s="7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</row>
    <row r="341" spans="1:188" ht="15.75" x14ac:dyDescent="0.25">
      <c r="A341" s="38"/>
      <c r="B341" s="39"/>
      <c r="C341" s="39"/>
      <c r="D341" s="39"/>
      <c r="E341" s="39"/>
      <c r="F341" s="40"/>
      <c r="G341" s="168" t="s">
        <v>267</v>
      </c>
      <c r="H341" s="144">
        <f t="shared" ref="H341:AB341" si="214">+H342+H343+H344+H345</f>
        <v>0</v>
      </c>
      <c r="I341" s="144">
        <f>+I342+I343+I344+I345</f>
        <v>0</v>
      </c>
      <c r="J341" s="113">
        <f t="shared" si="214"/>
        <v>0</v>
      </c>
      <c r="K341" s="113">
        <f t="shared" si="214"/>
        <v>0</v>
      </c>
      <c r="L341" s="113" t="e">
        <f t="shared" si="214"/>
        <v>#REF!</v>
      </c>
      <c r="M341" s="113">
        <f t="shared" si="214"/>
        <v>0</v>
      </c>
      <c r="N341" s="113" t="e">
        <f t="shared" si="214"/>
        <v>#REF!</v>
      </c>
      <c r="O341" s="113">
        <f t="shared" si="214"/>
        <v>0</v>
      </c>
      <c r="P341" s="113" t="e">
        <f t="shared" si="214"/>
        <v>#REF!</v>
      </c>
      <c r="Q341" s="113">
        <f t="shared" si="214"/>
        <v>0</v>
      </c>
      <c r="R341" s="113" t="e">
        <f t="shared" si="214"/>
        <v>#REF!</v>
      </c>
      <c r="S341" s="113">
        <f>+S342+S343+S344+S345</f>
        <v>0</v>
      </c>
      <c r="T341" s="113" t="e">
        <f t="shared" si="214"/>
        <v>#REF!</v>
      </c>
      <c r="U341" s="113">
        <f>+U342+U343+U344+U345</f>
        <v>0</v>
      </c>
      <c r="V341" s="113" t="e">
        <f t="shared" si="214"/>
        <v>#REF!</v>
      </c>
      <c r="W341" s="113">
        <f>+W342+W343+W344+W345</f>
        <v>0</v>
      </c>
      <c r="X341" s="113" t="e">
        <f t="shared" si="214"/>
        <v>#REF!</v>
      </c>
      <c r="Y341" s="113">
        <f>+Y342+Y343+Y344+Y345</f>
        <v>0</v>
      </c>
      <c r="Z341" s="113" t="e">
        <f t="shared" si="214"/>
        <v>#REF!</v>
      </c>
      <c r="AA341" s="113">
        <f>+AA342+AA343+AA344+AA345</f>
        <v>0</v>
      </c>
      <c r="AB341" s="114" t="e">
        <f t="shared" si="214"/>
        <v>#REF!</v>
      </c>
      <c r="AC341" s="113">
        <f>+AC342+AC343+AC344+AC345</f>
        <v>0</v>
      </c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</row>
    <row r="342" spans="1:188" x14ac:dyDescent="0.2">
      <c r="A342" s="57"/>
      <c r="B342" s="58"/>
      <c r="C342" s="58"/>
      <c r="D342" s="58"/>
      <c r="E342" s="58"/>
      <c r="F342" s="59"/>
      <c r="G342" s="158" t="s">
        <v>268</v>
      </c>
      <c r="H342" s="159"/>
      <c r="I342" s="159"/>
      <c r="J342" s="60">
        <f>H342+I342</f>
        <v>0</v>
      </c>
      <c r="K342" s="72"/>
      <c r="L342" s="72" t="e">
        <f>#REF!+K342</f>
        <v>#REF!</v>
      </c>
      <c r="M342" s="72"/>
      <c r="N342" s="72" t="e">
        <f>L342+M342</f>
        <v>#REF!</v>
      </c>
      <c r="O342" s="72"/>
      <c r="P342" s="72" t="e">
        <f>O342+N342</f>
        <v>#REF!</v>
      </c>
      <c r="Q342" s="72"/>
      <c r="R342" s="72" t="e">
        <f>P342+Q342</f>
        <v>#REF!</v>
      </c>
      <c r="S342" s="72"/>
      <c r="T342" s="72" t="e">
        <f>R342+S342</f>
        <v>#REF!</v>
      </c>
      <c r="U342" s="72"/>
      <c r="V342" s="72" t="e">
        <f>T342+U342</f>
        <v>#REF!</v>
      </c>
      <c r="W342" s="72"/>
      <c r="X342" s="72" t="e">
        <f>V342+W342</f>
        <v>#REF!</v>
      </c>
      <c r="Y342" s="50"/>
      <c r="Z342" s="72" t="e">
        <f>X342+Y342</f>
        <v>#REF!</v>
      </c>
      <c r="AA342" s="72"/>
      <c r="AB342" s="128" t="e">
        <f>Z342+AA342</f>
        <v>#REF!</v>
      </c>
      <c r="AC342" s="7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</row>
    <row r="343" spans="1:188" x14ac:dyDescent="0.2">
      <c r="A343" s="57"/>
      <c r="B343" s="58"/>
      <c r="C343" s="58"/>
      <c r="D343" s="58"/>
      <c r="E343" s="58"/>
      <c r="F343" s="59"/>
      <c r="G343" s="158" t="s">
        <v>269</v>
      </c>
      <c r="H343" s="159"/>
      <c r="I343" s="159"/>
      <c r="J343" s="60">
        <f>H343+I343</f>
        <v>0</v>
      </c>
      <c r="K343" s="72"/>
      <c r="L343" s="72" t="e">
        <f>#REF!+K343</f>
        <v>#REF!</v>
      </c>
      <c r="M343" s="72"/>
      <c r="N343" s="72" t="e">
        <f>L343+M343</f>
        <v>#REF!</v>
      </c>
      <c r="O343" s="72"/>
      <c r="P343" s="72" t="e">
        <f>O343+N343</f>
        <v>#REF!</v>
      </c>
      <c r="Q343" s="72"/>
      <c r="R343" s="72" t="e">
        <f>P343+Q343</f>
        <v>#REF!</v>
      </c>
      <c r="S343" s="72"/>
      <c r="T343" s="72" t="e">
        <f>R343+S343</f>
        <v>#REF!</v>
      </c>
      <c r="U343" s="72"/>
      <c r="V343" s="72" t="e">
        <f>T343+U343</f>
        <v>#REF!</v>
      </c>
      <c r="W343" s="72"/>
      <c r="X343" s="72" t="e">
        <f>V343+W343</f>
        <v>#REF!</v>
      </c>
      <c r="Y343" s="50"/>
      <c r="Z343" s="72" t="e">
        <f>X343+Y343</f>
        <v>#REF!</v>
      </c>
      <c r="AA343" s="72"/>
      <c r="AB343" s="128" t="e">
        <f>Z343+AA343</f>
        <v>#REF!</v>
      </c>
      <c r="AC343" s="7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</row>
    <row r="344" spans="1:188" x14ac:dyDescent="0.2">
      <c r="A344" s="57"/>
      <c r="B344" s="58"/>
      <c r="C344" s="58"/>
      <c r="D344" s="58"/>
      <c r="E344" s="58"/>
      <c r="F344" s="59"/>
      <c r="G344" s="158" t="s">
        <v>270</v>
      </c>
      <c r="H344" s="159"/>
      <c r="I344" s="159"/>
      <c r="J344" s="60">
        <f>H344+I344</f>
        <v>0</v>
      </c>
      <c r="K344" s="72"/>
      <c r="L344" s="72" t="e">
        <f>#REF!+K344</f>
        <v>#REF!</v>
      </c>
      <c r="M344" s="72"/>
      <c r="N344" s="72" t="e">
        <f>L344+M344</f>
        <v>#REF!</v>
      </c>
      <c r="O344" s="72"/>
      <c r="P344" s="72" t="e">
        <f>O344+N344</f>
        <v>#REF!</v>
      </c>
      <c r="Q344" s="72"/>
      <c r="R344" s="72" t="e">
        <f>P344+Q344</f>
        <v>#REF!</v>
      </c>
      <c r="S344" s="72"/>
      <c r="T344" s="72" t="e">
        <f>R344+S344</f>
        <v>#REF!</v>
      </c>
      <c r="U344" s="72"/>
      <c r="V344" s="72" t="e">
        <f>T344+U344</f>
        <v>#REF!</v>
      </c>
      <c r="W344" s="72"/>
      <c r="X344" s="72" t="e">
        <f>V344+W344</f>
        <v>#REF!</v>
      </c>
      <c r="Y344" s="50"/>
      <c r="Z344" s="72" t="e">
        <f>X344+Y344</f>
        <v>#REF!</v>
      </c>
      <c r="AA344" s="72"/>
      <c r="AB344" s="128" t="e">
        <f>Z344+AA344</f>
        <v>#REF!</v>
      </c>
      <c r="AC344" s="7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</row>
    <row r="345" spans="1:188" x14ac:dyDescent="0.2">
      <c r="A345" s="57"/>
      <c r="B345" s="58"/>
      <c r="C345" s="58"/>
      <c r="D345" s="58"/>
      <c r="E345" s="58"/>
      <c r="F345" s="59"/>
      <c r="G345" s="158" t="s">
        <v>271</v>
      </c>
      <c r="H345" s="159"/>
      <c r="I345" s="159"/>
      <c r="J345" s="60">
        <f>H345+I345</f>
        <v>0</v>
      </c>
      <c r="K345" s="72"/>
      <c r="L345" s="72" t="e">
        <f>#REF!+K345</f>
        <v>#REF!</v>
      </c>
      <c r="M345" s="72"/>
      <c r="N345" s="72" t="e">
        <f>L345+M345</f>
        <v>#REF!</v>
      </c>
      <c r="O345" s="72"/>
      <c r="P345" s="72" t="e">
        <f>O345+N345</f>
        <v>#REF!</v>
      </c>
      <c r="Q345" s="72"/>
      <c r="R345" s="72" t="e">
        <f>P345+Q345</f>
        <v>#REF!</v>
      </c>
      <c r="S345" s="72"/>
      <c r="T345" s="72" t="e">
        <f>R345+S345</f>
        <v>#REF!</v>
      </c>
      <c r="U345" s="72"/>
      <c r="V345" s="72" t="e">
        <f>T345+U345</f>
        <v>#REF!</v>
      </c>
      <c r="W345" s="72"/>
      <c r="X345" s="72" t="e">
        <f>V345+W345</f>
        <v>#REF!</v>
      </c>
      <c r="Y345" s="50"/>
      <c r="Z345" s="72" t="e">
        <f>X345+Y345</f>
        <v>#REF!</v>
      </c>
      <c r="AA345" s="72"/>
      <c r="AB345" s="128" t="e">
        <f>Z345+AA345</f>
        <v>#REF!</v>
      </c>
      <c r="AC345" s="7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</row>
    <row r="346" spans="1:188" ht="15.75" x14ac:dyDescent="0.2">
      <c r="A346" s="38"/>
      <c r="B346" s="39"/>
      <c r="C346" s="39"/>
      <c r="D346" s="39"/>
      <c r="E346" s="39" t="s">
        <v>35</v>
      </c>
      <c r="F346" s="40"/>
      <c r="G346" s="112" t="s">
        <v>127</v>
      </c>
      <c r="H346" s="144">
        <f>+H347</f>
        <v>112765</v>
      </c>
      <c r="I346" s="144">
        <f t="shared" ref="I346:AB346" si="215">+I347</f>
        <v>9597</v>
      </c>
      <c r="J346" s="144">
        <f t="shared" si="215"/>
        <v>122362</v>
      </c>
      <c r="K346" s="144">
        <f t="shared" si="215"/>
        <v>0</v>
      </c>
      <c r="L346" s="144" t="e">
        <f t="shared" si="215"/>
        <v>#REF!</v>
      </c>
      <c r="M346" s="144">
        <f t="shared" si="215"/>
        <v>0</v>
      </c>
      <c r="N346" s="144" t="e">
        <f t="shared" si="215"/>
        <v>#REF!</v>
      </c>
      <c r="O346" s="144">
        <f t="shared" si="215"/>
        <v>0</v>
      </c>
      <c r="P346" s="144" t="e">
        <f t="shared" si="215"/>
        <v>#REF!</v>
      </c>
      <c r="Q346" s="144">
        <f t="shared" si="215"/>
        <v>0</v>
      </c>
      <c r="R346" s="144" t="e">
        <f t="shared" si="215"/>
        <v>#REF!</v>
      </c>
      <c r="S346" s="144">
        <f t="shared" si="215"/>
        <v>0</v>
      </c>
      <c r="T346" s="144" t="e">
        <f t="shared" si="215"/>
        <v>#REF!</v>
      </c>
      <c r="U346" s="144">
        <f t="shared" si="215"/>
        <v>0</v>
      </c>
      <c r="V346" s="144" t="e">
        <f t="shared" si="215"/>
        <v>#REF!</v>
      </c>
      <c r="W346" s="144">
        <f t="shared" si="215"/>
        <v>0</v>
      </c>
      <c r="X346" s="144" t="e">
        <f t="shared" si="215"/>
        <v>#REF!</v>
      </c>
      <c r="Y346" s="144">
        <f t="shared" si="215"/>
        <v>0</v>
      </c>
      <c r="Z346" s="144" t="e">
        <f t="shared" si="215"/>
        <v>#REF!</v>
      </c>
      <c r="AA346" s="144">
        <f t="shared" si="215"/>
        <v>0</v>
      </c>
      <c r="AB346" s="144" t="e">
        <f t="shared" si="215"/>
        <v>#REF!</v>
      </c>
      <c r="AC346" s="113" t="e">
        <f>AC347+#REF!</f>
        <v>#REF!</v>
      </c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</row>
    <row r="347" spans="1:188" x14ac:dyDescent="0.2">
      <c r="A347" s="57"/>
      <c r="B347" s="58"/>
      <c r="C347" s="58"/>
      <c r="D347" s="58"/>
      <c r="E347" s="58"/>
      <c r="F347" s="59" t="s">
        <v>37</v>
      </c>
      <c r="G347" s="125" t="s">
        <v>128</v>
      </c>
      <c r="H347" s="61">
        <v>112765</v>
      </c>
      <c r="I347" s="61">
        <f>9252+345</f>
        <v>9597</v>
      </c>
      <c r="J347" s="60">
        <f>H347+I347</f>
        <v>122362</v>
      </c>
      <c r="K347" s="72"/>
      <c r="L347" s="72" t="e">
        <f>#REF!+K347</f>
        <v>#REF!</v>
      </c>
      <c r="M347" s="72"/>
      <c r="N347" s="72" t="e">
        <f>L347+M347</f>
        <v>#REF!</v>
      </c>
      <c r="O347" s="72"/>
      <c r="P347" s="72" t="e">
        <f>O347+N347</f>
        <v>#REF!</v>
      </c>
      <c r="Q347" s="72"/>
      <c r="R347" s="72" t="e">
        <f>P347+Q347</f>
        <v>#REF!</v>
      </c>
      <c r="S347" s="72"/>
      <c r="T347" s="72" t="e">
        <f>R347+S347</f>
        <v>#REF!</v>
      </c>
      <c r="U347" s="72"/>
      <c r="V347" s="72" t="e">
        <f>T347+U347</f>
        <v>#REF!</v>
      </c>
      <c r="W347" s="72"/>
      <c r="X347" s="72" t="e">
        <f>V347+W347</f>
        <v>#REF!</v>
      </c>
      <c r="Y347" s="50"/>
      <c r="Z347" s="72" t="e">
        <f>X347+Y347</f>
        <v>#REF!</v>
      </c>
      <c r="AA347" s="72"/>
      <c r="AB347" s="128" t="e">
        <f>Z347+AA347</f>
        <v>#REF!</v>
      </c>
      <c r="AC347" s="72">
        <v>168000</v>
      </c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</row>
    <row r="348" spans="1:188" ht="24.75" customHeight="1" x14ac:dyDescent="0.2">
      <c r="A348" s="57"/>
      <c r="B348" s="58"/>
      <c r="C348" s="58"/>
      <c r="D348" s="39">
        <v>59</v>
      </c>
      <c r="E348" s="58"/>
      <c r="F348" s="59"/>
      <c r="G348" s="122" t="s">
        <v>183</v>
      </c>
      <c r="H348" s="61">
        <v>73372</v>
      </c>
      <c r="I348" s="61">
        <v>0</v>
      </c>
      <c r="J348" s="61">
        <f t="shared" ref="J348" si="216">+J349</f>
        <v>73372</v>
      </c>
      <c r="K348" s="61">
        <f t="shared" ref="K348:AB348" si="217">+K349</f>
        <v>0</v>
      </c>
      <c r="L348" s="61" t="e">
        <f t="shared" si="217"/>
        <v>#REF!</v>
      </c>
      <c r="M348" s="61">
        <f t="shared" si="217"/>
        <v>0</v>
      </c>
      <c r="N348" s="61" t="e">
        <f t="shared" si="217"/>
        <v>#REF!</v>
      </c>
      <c r="O348" s="61">
        <f t="shared" si="217"/>
        <v>0</v>
      </c>
      <c r="P348" s="61" t="e">
        <f t="shared" si="217"/>
        <v>#REF!</v>
      </c>
      <c r="Q348" s="61">
        <f t="shared" si="217"/>
        <v>0</v>
      </c>
      <c r="R348" s="61" t="e">
        <f t="shared" si="217"/>
        <v>#REF!</v>
      </c>
      <c r="S348" s="61">
        <f t="shared" si="217"/>
        <v>0</v>
      </c>
      <c r="T348" s="61" t="e">
        <f t="shared" si="217"/>
        <v>#REF!</v>
      </c>
      <c r="U348" s="61">
        <f t="shared" si="217"/>
        <v>0</v>
      </c>
      <c r="V348" s="61" t="e">
        <f t="shared" si="217"/>
        <v>#REF!</v>
      </c>
      <c r="W348" s="61">
        <f t="shared" si="217"/>
        <v>0</v>
      </c>
      <c r="X348" s="61" t="e">
        <f t="shared" si="217"/>
        <v>#REF!</v>
      </c>
      <c r="Y348" s="61">
        <f t="shared" si="217"/>
        <v>0</v>
      </c>
      <c r="Z348" s="61" t="e">
        <f t="shared" si="217"/>
        <v>#REF!</v>
      </c>
      <c r="AA348" s="61">
        <f t="shared" si="217"/>
        <v>0</v>
      </c>
      <c r="AB348" s="61" t="e">
        <f t="shared" si="217"/>
        <v>#REF!</v>
      </c>
      <c r="AC348" s="7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</row>
    <row r="349" spans="1:188" ht="23.1" customHeight="1" x14ac:dyDescent="0.2">
      <c r="A349" s="57"/>
      <c r="B349" s="58"/>
      <c r="C349" s="58"/>
      <c r="D349" s="58"/>
      <c r="E349" s="58">
        <v>17</v>
      </c>
      <c r="F349" s="59"/>
      <c r="G349" s="125" t="s">
        <v>272</v>
      </c>
      <c r="H349" s="61">
        <v>73372</v>
      </c>
      <c r="I349" s="61">
        <v>0</v>
      </c>
      <c r="J349" s="60">
        <f>+H349+I349</f>
        <v>73372</v>
      </c>
      <c r="K349" s="72"/>
      <c r="L349" s="60" t="e">
        <f>+#REF!+K349</f>
        <v>#REF!</v>
      </c>
      <c r="M349" s="72"/>
      <c r="N349" s="60" t="e">
        <f>+L349+M349</f>
        <v>#REF!</v>
      </c>
      <c r="O349" s="72"/>
      <c r="P349" s="60" t="e">
        <f>+N349+O349</f>
        <v>#REF!</v>
      </c>
      <c r="Q349" s="72"/>
      <c r="R349" s="60" t="e">
        <f>+P349+Q349</f>
        <v>#REF!</v>
      </c>
      <c r="S349" s="72"/>
      <c r="T349" s="60" t="e">
        <f>+R349+S349</f>
        <v>#REF!</v>
      </c>
      <c r="U349" s="72"/>
      <c r="V349" s="60" t="e">
        <f>+T349+U349</f>
        <v>#REF!</v>
      </c>
      <c r="W349" s="72"/>
      <c r="X349" s="60" t="e">
        <f>+V349+W349</f>
        <v>#REF!</v>
      </c>
      <c r="Y349" s="50"/>
      <c r="Z349" s="60" t="e">
        <f>+X349+Y349</f>
        <v>#REF!</v>
      </c>
      <c r="AA349" s="72"/>
      <c r="AB349" s="60" t="e">
        <f>+Z349+AA349</f>
        <v>#REF!</v>
      </c>
      <c r="AC349" s="7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</row>
    <row r="350" spans="1:188" ht="15.75" x14ac:dyDescent="0.2">
      <c r="A350" s="38"/>
      <c r="B350" s="39"/>
      <c r="C350" s="39"/>
      <c r="D350" s="39" t="s">
        <v>130</v>
      </c>
      <c r="E350" s="39"/>
      <c r="F350" s="40"/>
      <c r="G350" s="122" t="s">
        <v>273</v>
      </c>
      <c r="H350" s="144">
        <f t="shared" ref="H350:AB350" si="218">H351</f>
        <v>0</v>
      </c>
      <c r="I350" s="144">
        <f>I351</f>
        <v>0</v>
      </c>
      <c r="J350" s="113">
        <f t="shared" si="218"/>
        <v>0</v>
      </c>
      <c r="K350" s="113">
        <f t="shared" si="218"/>
        <v>0</v>
      </c>
      <c r="L350" s="113" t="e">
        <f t="shared" si="218"/>
        <v>#REF!</v>
      </c>
      <c r="M350" s="113">
        <f t="shared" si="218"/>
        <v>0</v>
      </c>
      <c r="N350" s="113" t="e">
        <f t="shared" si="218"/>
        <v>#REF!</v>
      </c>
      <c r="O350" s="113">
        <f t="shared" si="218"/>
        <v>0</v>
      </c>
      <c r="P350" s="113" t="e">
        <f t="shared" si="218"/>
        <v>#REF!</v>
      </c>
      <c r="Q350" s="113">
        <f t="shared" si="218"/>
        <v>0</v>
      </c>
      <c r="R350" s="113" t="e">
        <f t="shared" si="218"/>
        <v>#REF!</v>
      </c>
      <c r="S350" s="113">
        <f>S351</f>
        <v>0</v>
      </c>
      <c r="T350" s="113" t="e">
        <f t="shared" si="218"/>
        <v>#REF!</v>
      </c>
      <c r="U350" s="113">
        <f>U351</f>
        <v>0</v>
      </c>
      <c r="V350" s="113" t="e">
        <f t="shared" si="218"/>
        <v>#REF!</v>
      </c>
      <c r="W350" s="113">
        <f>W351</f>
        <v>0</v>
      </c>
      <c r="X350" s="113" t="e">
        <f t="shared" si="218"/>
        <v>#REF!</v>
      </c>
      <c r="Y350" s="113">
        <f>Y351</f>
        <v>0</v>
      </c>
      <c r="Z350" s="113" t="e">
        <f t="shared" si="218"/>
        <v>#REF!</v>
      </c>
      <c r="AA350" s="113">
        <f>AA351</f>
        <v>0</v>
      </c>
      <c r="AB350" s="114" t="e">
        <f t="shared" si="218"/>
        <v>#REF!</v>
      </c>
      <c r="AC350" s="113">
        <f>AC351</f>
        <v>0</v>
      </c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</row>
    <row r="351" spans="1:188" ht="15.75" x14ac:dyDescent="0.2">
      <c r="A351" s="38"/>
      <c r="B351" s="39"/>
      <c r="C351" s="39"/>
      <c r="D351" s="39">
        <v>71</v>
      </c>
      <c r="E351" s="39"/>
      <c r="F351" s="40"/>
      <c r="G351" s="122" t="s">
        <v>227</v>
      </c>
      <c r="H351" s="144">
        <f t="shared" ref="H351:AB351" si="219">H352+H357</f>
        <v>0</v>
      </c>
      <c r="I351" s="144">
        <f>I352+I357</f>
        <v>0</v>
      </c>
      <c r="J351" s="113">
        <f t="shared" si="219"/>
        <v>0</v>
      </c>
      <c r="K351" s="113">
        <f t="shared" si="219"/>
        <v>0</v>
      </c>
      <c r="L351" s="113" t="e">
        <f t="shared" si="219"/>
        <v>#REF!</v>
      </c>
      <c r="M351" s="113">
        <f t="shared" si="219"/>
        <v>0</v>
      </c>
      <c r="N351" s="113" t="e">
        <f t="shared" si="219"/>
        <v>#REF!</v>
      </c>
      <c r="O351" s="113">
        <f t="shared" si="219"/>
        <v>0</v>
      </c>
      <c r="P351" s="113" t="e">
        <f t="shared" si="219"/>
        <v>#REF!</v>
      </c>
      <c r="Q351" s="113">
        <f t="shared" si="219"/>
        <v>0</v>
      </c>
      <c r="R351" s="113" t="e">
        <f t="shared" si="219"/>
        <v>#REF!</v>
      </c>
      <c r="S351" s="113">
        <f>S352+S357</f>
        <v>0</v>
      </c>
      <c r="T351" s="113" t="e">
        <f t="shared" si="219"/>
        <v>#REF!</v>
      </c>
      <c r="U351" s="113">
        <f>U352+U357</f>
        <v>0</v>
      </c>
      <c r="V351" s="113" t="e">
        <f t="shared" si="219"/>
        <v>#REF!</v>
      </c>
      <c r="W351" s="113">
        <f>W352+W357</f>
        <v>0</v>
      </c>
      <c r="X351" s="113" t="e">
        <f t="shared" si="219"/>
        <v>#REF!</v>
      </c>
      <c r="Y351" s="113">
        <f>Y352+Y357</f>
        <v>0</v>
      </c>
      <c r="Z351" s="113" t="e">
        <f t="shared" si="219"/>
        <v>#REF!</v>
      </c>
      <c r="AA351" s="113">
        <f>AA352+AA357</f>
        <v>0</v>
      </c>
      <c r="AB351" s="114" t="e">
        <f t="shared" si="219"/>
        <v>#REF!</v>
      </c>
      <c r="AC351" s="113">
        <f>AC352+AC357</f>
        <v>0</v>
      </c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</row>
    <row r="352" spans="1:188" ht="23.1" customHeight="1" x14ac:dyDescent="0.2">
      <c r="A352" s="38"/>
      <c r="B352" s="39"/>
      <c r="C352" s="39"/>
      <c r="D352" s="39"/>
      <c r="E352" s="39" t="s">
        <v>37</v>
      </c>
      <c r="F352" s="40"/>
      <c r="G352" s="112" t="s">
        <v>228</v>
      </c>
      <c r="H352" s="113">
        <f t="shared" ref="H352:AB352" si="220">H353+H354+H355+H356</f>
        <v>0</v>
      </c>
      <c r="I352" s="144">
        <f>I353+I354+I355+I356</f>
        <v>0</v>
      </c>
      <c r="J352" s="113">
        <f t="shared" si="220"/>
        <v>0</v>
      </c>
      <c r="K352" s="113">
        <f t="shared" si="220"/>
        <v>0</v>
      </c>
      <c r="L352" s="113" t="e">
        <f t="shared" si="220"/>
        <v>#REF!</v>
      </c>
      <c r="M352" s="113">
        <f t="shared" si="220"/>
        <v>0</v>
      </c>
      <c r="N352" s="113" t="e">
        <f t="shared" si="220"/>
        <v>#REF!</v>
      </c>
      <c r="O352" s="113">
        <f t="shared" si="220"/>
        <v>0</v>
      </c>
      <c r="P352" s="113" t="e">
        <f t="shared" si="220"/>
        <v>#REF!</v>
      </c>
      <c r="Q352" s="113">
        <f t="shared" si="220"/>
        <v>0</v>
      </c>
      <c r="R352" s="113" t="e">
        <f t="shared" si="220"/>
        <v>#REF!</v>
      </c>
      <c r="S352" s="113">
        <f>S353+S354+S355+S356</f>
        <v>0</v>
      </c>
      <c r="T352" s="113" t="e">
        <f t="shared" si="220"/>
        <v>#REF!</v>
      </c>
      <c r="U352" s="113">
        <f>U353+U354+U355+U356</f>
        <v>0</v>
      </c>
      <c r="V352" s="113" t="e">
        <f t="shared" si="220"/>
        <v>#REF!</v>
      </c>
      <c r="W352" s="113">
        <f>W353+W354+W355+W356</f>
        <v>0</v>
      </c>
      <c r="X352" s="113" t="e">
        <f t="shared" si="220"/>
        <v>#REF!</v>
      </c>
      <c r="Y352" s="113">
        <f>Y353+Y354+Y355+Y356</f>
        <v>0</v>
      </c>
      <c r="Z352" s="113" t="e">
        <f t="shared" si="220"/>
        <v>#REF!</v>
      </c>
      <c r="AA352" s="113">
        <f>AA353+AA354+AA355+AA356</f>
        <v>0</v>
      </c>
      <c r="AB352" s="114" t="e">
        <f t="shared" si="220"/>
        <v>#REF!</v>
      </c>
      <c r="AC352" s="113">
        <f>AC353+AC354+AC355+AC356</f>
        <v>0</v>
      </c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</row>
    <row r="353" spans="1:188" x14ac:dyDescent="0.2">
      <c r="A353" s="57"/>
      <c r="B353" s="58"/>
      <c r="C353" s="58"/>
      <c r="D353" s="58"/>
      <c r="E353" s="58"/>
      <c r="F353" s="59" t="s">
        <v>37</v>
      </c>
      <c r="G353" s="125" t="s">
        <v>229</v>
      </c>
      <c r="H353" s="143"/>
      <c r="I353" s="61"/>
      <c r="J353" s="60">
        <f>H353+I353</f>
        <v>0</v>
      </c>
      <c r="K353" s="72"/>
      <c r="L353" s="72" t="e">
        <f>#REF!+K353</f>
        <v>#REF!</v>
      </c>
      <c r="M353" s="72"/>
      <c r="N353" s="72" t="e">
        <f>L353+M353</f>
        <v>#REF!</v>
      </c>
      <c r="O353" s="72"/>
      <c r="P353" s="72" t="e">
        <f>O353+N353</f>
        <v>#REF!</v>
      </c>
      <c r="Q353" s="72"/>
      <c r="R353" s="72" t="e">
        <f>P353+Q353</f>
        <v>#REF!</v>
      </c>
      <c r="S353" s="72"/>
      <c r="T353" s="72" t="e">
        <f>R353+S353</f>
        <v>#REF!</v>
      </c>
      <c r="U353" s="72"/>
      <c r="V353" s="72" t="e">
        <f>T353+U353</f>
        <v>#REF!</v>
      </c>
      <c r="W353" s="72"/>
      <c r="X353" s="72" t="e">
        <f>V353+W353</f>
        <v>#REF!</v>
      </c>
      <c r="Y353" s="50"/>
      <c r="Z353" s="72" t="e">
        <f>X353+Y353</f>
        <v>#REF!</v>
      </c>
      <c r="AA353" s="72"/>
      <c r="AB353" s="128" t="e">
        <f>Z353+AA353</f>
        <v>#REF!</v>
      </c>
      <c r="AC353" s="7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</row>
    <row r="354" spans="1:188" x14ac:dyDescent="0.2">
      <c r="A354" s="57"/>
      <c r="B354" s="58"/>
      <c r="C354" s="58"/>
      <c r="D354" s="58"/>
      <c r="E354" s="58"/>
      <c r="F354" s="59" t="s">
        <v>35</v>
      </c>
      <c r="G354" s="125" t="s">
        <v>230</v>
      </c>
      <c r="H354" s="143"/>
      <c r="I354" s="61"/>
      <c r="J354" s="60">
        <f>H354+I354</f>
        <v>0</v>
      </c>
      <c r="K354" s="72"/>
      <c r="L354" s="72" t="e">
        <f>#REF!+K354</f>
        <v>#REF!</v>
      </c>
      <c r="M354" s="72"/>
      <c r="N354" s="72" t="e">
        <f>L354+M354</f>
        <v>#REF!</v>
      </c>
      <c r="O354" s="72"/>
      <c r="P354" s="72" t="e">
        <f>O354+N354</f>
        <v>#REF!</v>
      </c>
      <c r="Q354" s="72"/>
      <c r="R354" s="72" t="e">
        <f>P354+Q354</f>
        <v>#REF!</v>
      </c>
      <c r="S354" s="72"/>
      <c r="T354" s="72" t="e">
        <f>R354+S354</f>
        <v>#REF!</v>
      </c>
      <c r="U354" s="72"/>
      <c r="V354" s="72" t="e">
        <f>T354+U354</f>
        <v>#REF!</v>
      </c>
      <c r="W354" s="72"/>
      <c r="X354" s="72" t="e">
        <f>V354+W354</f>
        <v>#REF!</v>
      </c>
      <c r="Y354" s="50"/>
      <c r="Z354" s="72" t="e">
        <f>X354+Y354</f>
        <v>#REF!</v>
      </c>
      <c r="AA354" s="72"/>
      <c r="AB354" s="128" t="e">
        <f>Z354+AA354</f>
        <v>#REF!</v>
      </c>
      <c r="AC354" s="7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</row>
    <row r="355" spans="1:188" x14ac:dyDescent="0.2">
      <c r="A355" s="57"/>
      <c r="B355" s="58"/>
      <c r="C355" s="58"/>
      <c r="D355" s="58"/>
      <c r="E355" s="58"/>
      <c r="F355" s="59" t="s">
        <v>54</v>
      </c>
      <c r="G355" s="125" t="s">
        <v>231</v>
      </c>
      <c r="H355" s="143"/>
      <c r="I355" s="61"/>
      <c r="J355" s="60">
        <f>H355+I355</f>
        <v>0</v>
      </c>
      <c r="K355" s="72"/>
      <c r="L355" s="72" t="e">
        <f>#REF!+K355</f>
        <v>#REF!</v>
      </c>
      <c r="M355" s="72"/>
      <c r="N355" s="72" t="e">
        <f>L355+M355</f>
        <v>#REF!</v>
      </c>
      <c r="O355" s="72"/>
      <c r="P355" s="72" t="e">
        <f>O355+N355</f>
        <v>#REF!</v>
      </c>
      <c r="Q355" s="72"/>
      <c r="R355" s="72" t="e">
        <f>P355+Q355</f>
        <v>#REF!</v>
      </c>
      <c r="S355" s="72"/>
      <c r="T355" s="72" t="e">
        <f>R355+S355</f>
        <v>#REF!</v>
      </c>
      <c r="U355" s="72"/>
      <c r="V355" s="72" t="e">
        <f>T355+U355</f>
        <v>#REF!</v>
      </c>
      <c r="W355" s="72"/>
      <c r="X355" s="72" t="e">
        <f>V355+W355</f>
        <v>#REF!</v>
      </c>
      <c r="Y355" s="50"/>
      <c r="Z355" s="72" t="e">
        <f>X355+Y355</f>
        <v>#REF!</v>
      </c>
      <c r="AA355" s="72"/>
      <c r="AB355" s="128" t="e">
        <f>Z355+AA355</f>
        <v>#REF!</v>
      </c>
      <c r="AC355" s="7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</row>
    <row r="356" spans="1:188" ht="21" customHeight="1" x14ac:dyDescent="0.2">
      <c r="A356" s="57"/>
      <c r="B356" s="58"/>
      <c r="C356" s="58"/>
      <c r="D356" s="58"/>
      <c r="E356" s="58"/>
      <c r="F356" s="59" t="s">
        <v>118</v>
      </c>
      <c r="G356" s="125" t="s">
        <v>232</v>
      </c>
      <c r="H356" s="143"/>
      <c r="I356" s="61"/>
      <c r="J356" s="60">
        <f>H356+I356</f>
        <v>0</v>
      </c>
      <c r="K356" s="72"/>
      <c r="L356" s="72" t="e">
        <f>#REF!+K356</f>
        <v>#REF!</v>
      </c>
      <c r="M356" s="72"/>
      <c r="N356" s="72" t="e">
        <f>L356+M356</f>
        <v>#REF!</v>
      </c>
      <c r="O356" s="72"/>
      <c r="P356" s="72" t="e">
        <f>O356+N356</f>
        <v>#REF!</v>
      </c>
      <c r="Q356" s="72"/>
      <c r="R356" s="72" t="e">
        <f>P356+Q356</f>
        <v>#REF!</v>
      </c>
      <c r="S356" s="72"/>
      <c r="T356" s="72" t="e">
        <f>R356+S356</f>
        <v>#REF!</v>
      </c>
      <c r="U356" s="72"/>
      <c r="V356" s="72" t="e">
        <f>T356+U356</f>
        <v>#REF!</v>
      </c>
      <c r="W356" s="72"/>
      <c r="X356" s="72" t="e">
        <f>V356+W356</f>
        <v>#REF!</v>
      </c>
      <c r="Y356" s="50"/>
      <c r="Z356" s="72" t="e">
        <f>X356+Y356</f>
        <v>#REF!</v>
      </c>
      <c r="AA356" s="72"/>
      <c r="AB356" s="128" t="e">
        <f>Z356+AA356</f>
        <v>#REF!</v>
      </c>
      <c r="AC356" s="7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</row>
    <row r="357" spans="1:188" x14ac:dyDescent="0.2">
      <c r="A357" s="57"/>
      <c r="B357" s="58"/>
      <c r="C357" s="58"/>
      <c r="D357" s="58"/>
      <c r="E357" s="58" t="s">
        <v>54</v>
      </c>
      <c r="F357" s="59"/>
      <c r="G357" s="125" t="s">
        <v>233</v>
      </c>
      <c r="H357" s="143"/>
      <c r="I357" s="61"/>
      <c r="J357" s="60">
        <f>H357+I357</f>
        <v>0</v>
      </c>
      <c r="K357" s="72"/>
      <c r="L357" s="72" t="e">
        <f>#REF!+K357</f>
        <v>#REF!</v>
      </c>
      <c r="M357" s="72"/>
      <c r="N357" s="72" t="e">
        <f>L357+M357</f>
        <v>#REF!</v>
      </c>
      <c r="O357" s="72"/>
      <c r="P357" s="72" t="e">
        <f>O357+N357</f>
        <v>#REF!</v>
      </c>
      <c r="Q357" s="72"/>
      <c r="R357" s="72" t="e">
        <f>P357+Q357</f>
        <v>#REF!</v>
      </c>
      <c r="S357" s="72"/>
      <c r="T357" s="72" t="e">
        <f>R357+S357</f>
        <v>#REF!</v>
      </c>
      <c r="U357" s="72"/>
      <c r="V357" s="72" t="e">
        <f>T357+U357</f>
        <v>#REF!</v>
      </c>
      <c r="W357" s="72"/>
      <c r="X357" s="72" t="e">
        <f>V357+W357</f>
        <v>#REF!</v>
      </c>
      <c r="Y357" s="50"/>
      <c r="Z357" s="72" t="e">
        <f>X357+Y357</f>
        <v>#REF!</v>
      </c>
      <c r="AA357" s="72"/>
      <c r="AB357" s="128" t="e">
        <f>Z357+AA357</f>
        <v>#REF!</v>
      </c>
      <c r="AC357" s="7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</row>
    <row r="358" spans="1:188" ht="15.75" x14ac:dyDescent="0.2">
      <c r="A358" s="38"/>
      <c r="B358" s="39"/>
      <c r="C358" s="39"/>
      <c r="D358" s="39">
        <v>79</v>
      </c>
      <c r="E358" s="39"/>
      <c r="F358" s="40"/>
      <c r="G358" s="122" t="s">
        <v>274</v>
      </c>
      <c r="H358" s="113">
        <f t="shared" ref="H358:U360" si="221">H359</f>
        <v>0</v>
      </c>
      <c r="I358" s="144">
        <f t="shared" si="221"/>
        <v>0</v>
      </c>
      <c r="J358" s="113">
        <f t="shared" si="221"/>
        <v>0</v>
      </c>
      <c r="K358" s="113">
        <f t="shared" si="221"/>
        <v>0</v>
      </c>
      <c r="L358" s="113" t="e">
        <f t="shared" si="221"/>
        <v>#REF!</v>
      </c>
      <c r="M358" s="113">
        <f t="shared" si="221"/>
        <v>0</v>
      </c>
      <c r="N358" s="113" t="e">
        <f t="shared" si="221"/>
        <v>#REF!</v>
      </c>
      <c r="O358" s="113">
        <f t="shared" si="221"/>
        <v>0</v>
      </c>
      <c r="P358" s="113" t="e">
        <f t="shared" si="221"/>
        <v>#REF!</v>
      </c>
      <c r="Q358" s="113">
        <f t="shared" si="221"/>
        <v>0</v>
      </c>
      <c r="R358" s="113" t="e">
        <f t="shared" si="221"/>
        <v>#REF!</v>
      </c>
      <c r="S358" s="113">
        <f t="shared" si="221"/>
        <v>0</v>
      </c>
      <c r="T358" s="113" t="e">
        <f t="shared" si="221"/>
        <v>#REF!</v>
      </c>
      <c r="U358" s="113">
        <f t="shared" si="221"/>
        <v>0</v>
      </c>
      <c r="V358" s="113" t="e">
        <f t="shared" ref="U358:AC360" si="222">V359</f>
        <v>#REF!</v>
      </c>
      <c r="W358" s="113">
        <f t="shared" si="222"/>
        <v>0</v>
      </c>
      <c r="X358" s="113" t="e">
        <f t="shared" si="222"/>
        <v>#REF!</v>
      </c>
      <c r="Y358" s="113">
        <f t="shared" si="222"/>
        <v>0</v>
      </c>
      <c r="Z358" s="113" t="e">
        <f t="shared" si="222"/>
        <v>#REF!</v>
      </c>
      <c r="AA358" s="113">
        <f t="shared" si="222"/>
        <v>0</v>
      </c>
      <c r="AB358" s="114" t="e">
        <f t="shared" si="222"/>
        <v>#REF!</v>
      </c>
      <c r="AC358" s="113">
        <f t="shared" si="222"/>
        <v>0</v>
      </c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</row>
    <row r="359" spans="1:188" ht="15.75" x14ac:dyDescent="0.2">
      <c r="A359" s="38"/>
      <c r="B359" s="39"/>
      <c r="C359" s="39"/>
      <c r="D359" s="39">
        <v>81</v>
      </c>
      <c r="E359" s="39"/>
      <c r="F359" s="40"/>
      <c r="G359" s="122" t="s">
        <v>275</v>
      </c>
      <c r="H359" s="113">
        <f t="shared" si="221"/>
        <v>0</v>
      </c>
      <c r="I359" s="144">
        <f t="shared" si="221"/>
        <v>0</v>
      </c>
      <c r="J359" s="113">
        <f t="shared" si="221"/>
        <v>0</v>
      </c>
      <c r="K359" s="113">
        <f t="shared" si="221"/>
        <v>0</v>
      </c>
      <c r="L359" s="113" t="e">
        <f t="shared" si="221"/>
        <v>#REF!</v>
      </c>
      <c r="M359" s="113">
        <f t="shared" si="221"/>
        <v>0</v>
      </c>
      <c r="N359" s="113" t="e">
        <f t="shared" si="221"/>
        <v>#REF!</v>
      </c>
      <c r="O359" s="113">
        <f t="shared" si="221"/>
        <v>0</v>
      </c>
      <c r="P359" s="113" t="e">
        <f t="shared" si="221"/>
        <v>#REF!</v>
      </c>
      <c r="Q359" s="113">
        <f t="shared" si="221"/>
        <v>0</v>
      </c>
      <c r="R359" s="113" t="e">
        <f t="shared" si="221"/>
        <v>#REF!</v>
      </c>
      <c r="S359" s="113">
        <f t="shared" si="221"/>
        <v>0</v>
      </c>
      <c r="T359" s="113" t="e">
        <f t="shared" si="221"/>
        <v>#REF!</v>
      </c>
      <c r="U359" s="113">
        <f t="shared" si="222"/>
        <v>0</v>
      </c>
      <c r="V359" s="113" t="e">
        <f t="shared" si="222"/>
        <v>#REF!</v>
      </c>
      <c r="W359" s="113">
        <f t="shared" si="222"/>
        <v>0</v>
      </c>
      <c r="X359" s="113" t="e">
        <f t="shared" si="222"/>
        <v>#REF!</v>
      </c>
      <c r="Y359" s="113">
        <f t="shared" si="222"/>
        <v>0</v>
      </c>
      <c r="Z359" s="113" t="e">
        <f t="shared" si="222"/>
        <v>#REF!</v>
      </c>
      <c r="AA359" s="113">
        <f t="shared" si="222"/>
        <v>0</v>
      </c>
      <c r="AB359" s="114" t="e">
        <f t="shared" si="222"/>
        <v>#REF!</v>
      </c>
      <c r="AC359" s="113">
        <f t="shared" si="222"/>
        <v>0</v>
      </c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</row>
    <row r="360" spans="1:188" ht="15.75" x14ac:dyDescent="0.2">
      <c r="A360" s="38"/>
      <c r="B360" s="39"/>
      <c r="C360" s="39"/>
      <c r="D360" s="39"/>
      <c r="E360" s="39" t="s">
        <v>37</v>
      </c>
      <c r="F360" s="40"/>
      <c r="G360" s="112" t="s">
        <v>276</v>
      </c>
      <c r="H360" s="113">
        <f t="shared" si="221"/>
        <v>0</v>
      </c>
      <c r="I360" s="144">
        <f t="shared" si="221"/>
        <v>0</v>
      </c>
      <c r="J360" s="113">
        <f t="shared" si="221"/>
        <v>0</v>
      </c>
      <c r="K360" s="113">
        <f t="shared" si="221"/>
        <v>0</v>
      </c>
      <c r="L360" s="113" t="e">
        <f t="shared" si="221"/>
        <v>#REF!</v>
      </c>
      <c r="M360" s="113">
        <f t="shared" si="221"/>
        <v>0</v>
      </c>
      <c r="N360" s="113" t="e">
        <f t="shared" si="221"/>
        <v>#REF!</v>
      </c>
      <c r="O360" s="113">
        <f t="shared" si="221"/>
        <v>0</v>
      </c>
      <c r="P360" s="113" t="e">
        <f t="shared" si="221"/>
        <v>#REF!</v>
      </c>
      <c r="Q360" s="113">
        <f t="shared" si="221"/>
        <v>0</v>
      </c>
      <c r="R360" s="113" t="e">
        <f t="shared" si="221"/>
        <v>#REF!</v>
      </c>
      <c r="S360" s="113">
        <f t="shared" si="221"/>
        <v>0</v>
      </c>
      <c r="T360" s="113" t="e">
        <f t="shared" si="221"/>
        <v>#REF!</v>
      </c>
      <c r="U360" s="113">
        <f t="shared" si="222"/>
        <v>0</v>
      </c>
      <c r="V360" s="113" t="e">
        <f t="shared" si="222"/>
        <v>#REF!</v>
      </c>
      <c r="W360" s="113">
        <f t="shared" si="222"/>
        <v>0</v>
      </c>
      <c r="X360" s="113" t="e">
        <f t="shared" si="222"/>
        <v>#REF!</v>
      </c>
      <c r="Y360" s="113">
        <f t="shared" si="222"/>
        <v>0</v>
      </c>
      <c r="Z360" s="113" t="e">
        <f t="shared" si="222"/>
        <v>#REF!</v>
      </c>
      <c r="AA360" s="113">
        <f t="shared" si="222"/>
        <v>0</v>
      </c>
      <c r="AB360" s="114" t="e">
        <f t="shared" si="222"/>
        <v>#REF!</v>
      </c>
      <c r="AC360" s="113">
        <f t="shared" si="222"/>
        <v>0</v>
      </c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</row>
    <row r="361" spans="1:188" ht="30" x14ac:dyDescent="0.2">
      <c r="A361" s="57"/>
      <c r="B361" s="58"/>
      <c r="C361" s="58"/>
      <c r="D361" s="58"/>
      <c r="E361" s="58"/>
      <c r="F361" s="59" t="s">
        <v>37</v>
      </c>
      <c r="G361" s="125" t="s">
        <v>277</v>
      </c>
      <c r="H361" s="143"/>
      <c r="I361" s="61"/>
      <c r="J361" s="60">
        <f>H361+I361</f>
        <v>0</v>
      </c>
      <c r="K361" s="72"/>
      <c r="L361" s="72" t="e">
        <f>#REF!+K361</f>
        <v>#REF!</v>
      </c>
      <c r="M361" s="72"/>
      <c r="N361" s="72" t="e">
        <f>L361+M361</f>
        <v>#REF!</v>
      </c>
      <c r="O361" s="72"/>
      <c r="P361" s="72" t="e">
        <f>O361+N361</f>
        <v>#REF!</v>
      </c>
      <c r="Q361" s="72"/>
      <c r="R361" s="72" t="e">
        <f>P361+Q361</f>
        <v>#REF!</v>
      </c>
      <c r="S361" s="72"/>
      <c r="T361" s="72" t="e">
        <f>R361+S361</f>
        <v>#REF!</v>
      </c>
      <c r="U361" s="72"/>
      <c r="V361" s="72" t="e">
        <f>T361+U361</f>
        <v>#REF!</v>
      </c>
      <c r="W361" s="72"/>
      <c r="X361" s="72" t="e">
        <f>V361+W361</f>
        <v>#REF!</v>
      </c>
      <c r="Y361" s="50"/>
      <c r="Z361" s="72" t="e">
        <f>X361+Y361</f>
        <v>#REF!</v>
      </c>
      <c r="AA361" s="72"/>
      <c r="AB361" s="128" t="e">
        <f>Z361+AA361</f>
        <v>#REF!</v>
      </c>
      <c r="AC361" s="7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</row>
    <row r="362" spans="1:188" x14ac:dyDescent="0.2">
      <c r="A362" s="57"/>
      <c r="B362" s="58"/>
      <c r="C362" s="58"/>
      <c r="D362" s="58">
        <v>85</v>
      </c>
      <c r="E362" s="58"/>
      <c r="F362" s="59"/>
      <c r="G362" s="125" t="s">
        <v>114</v>
      </c>
      <c r="H362" s="61">
        <v>-107979</v>
      </c>
      <c r="I362" s="61">
        <f>-1627-5</f>
        <v>-1632</v>
      </c>
      <c r="J362" s="60">
        <f>H362+I362</f>
        <v>-109611</v>
      </c>
      <c r="K362" s="72"/>
      <c r="L362" s="72" t="e">
        <f>#REF!+K362</f>
        <v>#REF!</v>
      </c>
      <c r="M362" s="72"/>
      <c r="N362" s="72" t="e">
        <f>L362+M362</f>
        <v>#REF!</v>
      </c>
      <c r="O362" s="72"/>
      <c r="P362" s="72" t="e">
        <f>O362+N362</f>
        <v>#REF!</v>
      </c>
      <c r="Q362" s="72"/>
      <c r="R362" s="72" t="e">
        <f>P362+Q362</f>
        <v>#REF!</v>
      </c>
      <c r="S362" s="72"/>
      <c r="T362" s="72" t="e">
        <f>R362+S362</f>
        <v>#REF!</v>
      </c>
      <c r="U362" s="72"/>
      <c r="V362" s="72" t="e">
        <f>T362+U362</f>
        <v>#REF!</v>
      </c>
      <c r="W362" s="72"/>
      <c r="X362" s="72" t="e">
        <f>V362+W362</f>
        <v>#REF!</v>
      </c>
      <c r="Y362" s="50"/>
      <c r="Z362" s="72" t="e">
        <f>X362+Y362</f>
        <v>#REF!</v>
      </c>
      <c r="AA362" s="72"/>
      <c r="AB362" s="128" t="e">
        <f>Z362+AA362</f>
        <v>#REF!</v>
      </c>
      <c r="AC362" s="7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</row>
    <row r="363" spans="1:188" x14ac:dyDescent="0.2">
      <c r="A363" s="57"/>
      <c r="B363" s="58"/>
      <c r="C363" s="58"/>
      <c r="D363" s="58"/>
      <c r="E363" s="58"/>
      <c r="F363" s="59"/>
      <c r="G363" s="125" t="s">
        <v>185</v>
      </c>
      <c r="H363" s="142"/>
      <c r="I363" s="60"/>
      <c r="J363" s="60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50"/>
      <c r="Z363" s="72"/>
      <c r="AA363" s="72"/>
      <c r="AB363" s="128"/>
      <c r="AC363" s="7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</row>
    <row r="364" spans="1:188" ht="15.75" x14ac:dyDescent="0.2">
      <c r="A364" s="38" t="s">
        <v>238</v>
      </c>
      <c r="B364" s="39" t="s">
        <v>163</v>
      </c>
      <c r="C364" s="39"/>
      <c r="D364" s="39"/>
      <c r="E364" s="39"/>
      <c r="F364" s="40"/>
      <c r="G364" s="122" t="s">
        <v>278</v>
      </c>
      <c r="H364" s="111">
        <f t="shared" ref="H364:AC364" si="223">H324+H329</f>
        <v>9454484</v>
      </c>
      <c r="I364" s="113">
        <f t="shared" si="223"/>
        <v>1479907</v>
      </c>
      <c r="J364" s="113">
        <f t="shared" si="223"/>
        <v>10934391</v>
      </c>
      <c r="K364" s="113">
        <f t="shared" si="223"/>
        <v>0</v>
      </c>
      <c r="L364" s="113" t="e">
        <f t="shared" si="223"/>
        <v>#REF!</v>
      </c>
      <c r="M364" s="113">
        <f t="shared" si="223"/>
        <v>0</v>
      </c>
      <c r="N364" s="113" t="e">
        <f t="shared" si="223"/>
        <v>#REF!</v>
      </c>
      <c r="O364" s="113">
        <f t="shared" si="223"/>
        <v>0</v>
      </c>
      <c r="P364" s="113" t="e">
        <f t="shared" si="223"/>
        <v>#REF!</v>
      </c>
      <c r="Q364" s="113">
        <f t="shared" si="223"/>
        <v>0</v>
      </c>
      <c r="R364" s="113" t="e">
        <f t="shared" si="223"/>
        <v>#REF!</v>
      </c>
      <c r="S364" s="113">
        <f t="shared" si="223"/>
        <v>0</v>
      </c>
      <c r="T364" s="113" t="e">
        <f t="shared" si="223"/>
        <v>#REF!</v>
      </c>
      <c r="U364" s="113">
        <f t="shared" si="223"/>
        <v>0</v>
      </c>
      <c r="V364" s="113" t="e">
        <f t="shared" si="223"/>
        <v>#REF!</v>
      </c>
      <c r="W364" s="113">
        <f t="shared" si="223"/>
        <v>0</v>
      </c>
      <c r="X364" s="113" t="e">
        <f t="shared" si="223"/>
        <v>#REF!</v>
      </c>
      <c r="Y364" s="113">
        <f t="shared" si="223"/>
        <v>0</v>
      </c>
      <c r="Z364" s="113" t="e">
        <f t="shared" si="223"/>
        <v>#REF!</v>
      </c>
      <c r="AA364" s="113">
        <f t="shared" si="223"/>
        <v>0</v>
      </c>
      <c r="AB364" s="114" t="e">
        <f t="shared" si="223"/>
        <v>#REF!</v>
      </c>
      <c r="AC364" s="113">
        <f t="shared" si="223"/>
        <v>27102000</v>
      </c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</row>
    <row r="365" spans="1:188" ht="15.75" x14ac:dyDescent="0.2">
      <c r="A365" s="38"/>
      <c r="B365" s="39">
        <v>15</v>
      </c>
      <c r="C365" s="39"/>
      <c r="D365" s="39"/>
      <c r="E365" s="39"/>
      <c r="F365" s="40"/>
      <c r="G365" s="122" t="s">
        <v>279</v>
      </c>
      <c r="H365" s="111">
        <f t="shared" ref="H365:AB365" si="224">H366</f>
        <v>112765</v>
      </c>
      <c r="I365" s="113">
        <f t="shared" si="224"/>
        <v>9597</v>
      </c>
      <c r="J365" s="113">
        <f t="shared" si="224"/>
        <v>122362</v>
      </c>
      <c r="K365" s="113">
        <f t="shared" si="224"/>
        <v>0</v>
      </c>
      <c r="L365" s="113" t="e">
        <f t="shared" si="224"/>
        <v>#REF!</v>
      </c>
      <c r="M365" s="113">
        <f t="shared" si="224"/>
        <v>0</v>
      </c>
      <c r="N365" s="113" t="e">
        <f t="shared" si="224"/>
        <v>#REF!</v>
      </c>
      <c r="O365" s="113">
        <f t="shared" si="224"/>
        <v>0</v>
      </c>
      <c r="P365" s="113" t="e">
        <f t="shared" si="224"/>
        <v>#REF!</v>
      </c>
      <c r="Q365" s="113">
        <f t="shared" si="224"/>
        <v>0</v>
      </c>
      <c r="R365" s="113" t="e">
        <f t="shared" si="224"/>
        <v>#REF!</v>
      </c>
      <c r="S365" s="113">
        <f>S366</f>
        <v>0</v>
      </c>
      <c r="T365" s="113" t="e">
        <f t="shared" si="224"/>
        <v>#REF!</v>
      </c>
      <c r="U365" s="113">
        <f>U366</f>
        <v>0</v>
      </c>
      <c r="V365" s="113" t="e">
        <f t="shared" si="224"/>
        <v>#REF!</v>
      </c>
      <c r="W365" s="113">
        <f>W366</f>
        <v>0</v>
      </c>
      <c r="X365" s="113" t="e">
        <f t="shared" si="224"/>
        <v>#REF!</v>
      </c>
      <c r="Y365" s="113">
        <f>Y366</f>
        <v>0</v>
      </c>
      <c r="Z365" s="113" t="e">
        <f t="shared" si="224"/>
        <v>#REF!</v>
      </c>
      <c r="AA365" s="113">
        <f>AA366</f>
        <v>0</v>
      </c>
      <c r="AB365" s="114" t="e">
        <f t="shared" si="224"/>
        <v>#REF!</v>
      </c>
      <c r="AC365" s="113" t="e">
        <f>AC366</f>
        <v>#REF!</v>
      </c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</row>
    <row r="366" spans="1:188" ht="15.75" x14ac:dyDescent="0.2">
      <c r="A366" s="38"/>
      <c r="B366" s="39"/>
      <c r="C366" s="39" t="s">
        <v>65</v>
      </c>
      <c r="D366" s="39"/>
      <c r="E366" s="39"/>
      <c r="F366" s="40"/>
      <c r="G366" s="122" t="s">
        <v>280</v>
      </c>
      <c r="H366" s="111">
        <f t="shared" ref="H366:AC366" si="225">H346</f>
        <v>112765</v>
      </c>
      <c r="I366" s="113">
        <f t="shared" si="225"/>
        <v>9597</v>
      </c>
      <c r="J366" s="113">
        <f t="shared" si="225"/>
        <v>122362</v>
      </c>
      <c r="K366" s="113">
        <f t="shared" si="225"/>
        <v>0</v>
      </c>
      <c r="L366" s="113" t="e">
        <f t="shared" si="225"/>
        <v>#REF!</v>
      </c>
      <c r="M366" s="113">
        <f t="shared" si="225"/>
        <v>0</v>
      </c>
      <c r="N366" s="113" t="e">
        <f t="shared" si="225"/>
        <v>#REF!</v>
      </c>
      <c r="O366" s="113">
        <f t="shared" si="225"/>
        <v>0</v>
      </c>
      <c r="P366" s="113" t="e">
        <f t="shared" si="225"/>
        <v>#REF!</v>
      </c>
      <c r="Q366" s="113">
        <f t="shared" si="225"/>
        <v>0</v>
      </c>
      <c r="R366" s="113" t="e">
        <f t="shared" si="225"/>
        <v>#REF!</v>
      </c>
      <c r="S366" s="113">
        <f t="shared" si="225"/>
        <v>0</v>
      </c>
      <c r="T366" s="113" t="e">
        <f t="shared" si="225"/>
        <v>#REF!</v>
      </c>
      <c r="U366" s="113">
        <f t="shared" si="225"/>
        <v>0</v>
      </c>
      <c r="V366" s="113" t="e">
        <f t="shared" si="225"/>
        <v>#REF!</v>
      </c>
      <c r="W366" s="113">
        <f t="shared" si="225"/>
        <v>0</v>
      </c>
      <c r="X366" s="113" t="e">
        <f t="shared" si="225"/>
        <v>#REF!</v>
      </c>
      <c r="Y366" s="113">
        <f t="shared" si="225"/>
        <v>0</v>
      </c>
      <c r="Z366" s="113" t="e">
        <f t="shared" si="225"/>
        <v>#REF!</v>
      </c>
      <c r="AA366" s="113">
        <f t="shared" si="225"/>
        <v>0</v>
      </c>
      <c r="AB366" s="114" t="e">
        <f t="shared" si="225"/>
        <v>#REF!</v>
      </c>
      <c r="AC366" s="113" t="e">
        <f t="shared" si="225"/>
        <v>#REF!</v>
      </c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</row>
    <row r="367" spans="1:188" ht="15.75" x14ac:dyDescent="0.2">
      <c r="A367" s="38"/>
      <c r="B367" s="39" t="s">
        <v>65</v>
      </c>
      <c r="C367" s="39"/>
      <c r="D367" s="39"/>
      <c r="E367" s="39"/>
      <c r="F367" s="40"/>
      <c r="G367" s="122" t="s">
        <v>281</v>
      </c>
      <c r="H367" s="111">
        <f t="shared" ref="H367:AB367" si="226">H368+H369</f>
        <v>1928993</v>
      </c>
      <c r="I367" s="113">
        <f t="shared" si="226"/>
        <v>248224</v>
      </c>
      <c r="J367" s="113">
        <f t="shared" si="226"/>
        <v>2177217</v>
      </c>
      <c r="K367" s="113">
        <f t="shared" si="226"/>
        <v>0</v>
      </c>
      <c r="L367" s="113" t="e">
        <f t="shared" si="226"/>
        <v>#REF!</v>
      </c>
      <c r="M367" s="113">
        <f t="shared" si="226"/>
        <v>0</v>
      </c>
      <c r="N367" s="113" t="e">
        <f t="shared" si="226"/>
        <v>#REF!</v>
      </c>
      <c r="O367" s="113">
        <f t="shared" si="226"/>
        <v>0</v>
      </c>
      <c r="P367" s="113" t="e">
        <f t="shared" si="226"/>
        <v>#REF!</v>
      </c>
      <c r="Q367" s="113">
        <f t="shared" si="226"/>
        <v>0</v>
      </c>
      <c r="R367" s="113" t="e">
        <f t="shared" si="226"/>
        <v>#REF!</v>
      </c>
      <c r="S367" s="113">
        <f>S368+S369</f>
        <v>0</v>
      </c>
      <c r="T367" s="113" t="e">
        <f t="shared" si="226"/>
        <v>#REF!</v>
      </c>
      <c r="U367" s="113">
        <f>U368+U369</f>
        <v>0</v>
      </c>
      <c r="V367" s="113" t="e">
        <f t="shared" si="226"/>
        <v>#REF!</v>
      </c>
      <c r="W367" s="113">
        <f>W368+W369</f>
        <v>0</v>
      </c>
      <c r="X367" s="113" t="e">
        <f t="shared" si="226"/>
        <v>#REF!</v>
      </c>
      <c r="Y367" s="113">
        <f>Y368+Y369</f>
        <v>0</v>
      </c>
      <c r="Z367" s="113" t="e">
        <f t="shared" si="226"/>
        <v>#REF!</v>
      </c>
      <c r="AA367" s="113">
        <f>AA368+AA369</f>
        <v>0</v>
      </c>
      <c r="AB367" s="114" t="e">
        <f t="shared" si="226"/>
        <v>#REF!</v>
      </c>
      <c r="AC367" s="113" t="e">
        <f>AC368+AC369</f>
        <v>#REF!</v>
      </c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</row>
    <row r="368" spans="1:188" ht="15.75" x14ac:dyDescent="0.2">
      <c r="A368" s="38"/>
      <c r="B368" s="39"/>
      <c r="C368" s="39" t="s">
        <v>35</v>
      </c>
      <c r="D368" s="39"/>
      <c r="E368" s="39"/>
      <c r="F368" s="40"/>
      <c r="G368" s="122" t="s">
        <v>282</v>
      </c>
      <c r="H368" s="111">
        <f t="shared" ref="H368:AC368" si="227">+H317</f>
        <v>31940</v>
      </c>
      <c r="I368" s="113">
        <f t="shared" si="227"/>
        <v>4369</v>
      </c>
      <c r="J368" s="113">
        <f t="shared" si="227"/>
        <v>36309</v>
      </c>
      <c r="K368" s="113">
        <f t="shared" si="227"/>
        <v>0</v>
      </c>
      <c r="L368" s="113" t="e">
        <f t="shared" si="227"/>
        <v>#REF!</v>
      </c>
      <c r="M368" s="113">
        <f t="shared" si="227"/>
        <v>0</v>
      </c>
      <c r="N368" s="113" t="e">
        <f t="shared" si="227"/>
        <v>#REF!</v>
      </c>
      <c r="O368" s="113">
        <f t="shared" si="227"/>
        <v>0</v>
      </c>
      <c r="P368" s="113" t="e">
        <f t="shared" si="227"/>
        <v>#REF!</v>
      </c>
      <c r="Q368" s="113">
        <f t="shared" si="227"/>
        <v>0</v>
      </c>
      <c r="R368" s="113" t="e">
        <f t="shared" si="227"/>
        <v>#REF!</v>
      </c>
      <c r="S368" s="113">
        <f t="shared" si="227"/>
        <v>0</v>
      </c>
      <c r="T368" s="113" t="e">
        <f t="shared" si="227"/>
        <v>#REF!</v>
      </c>
      <c r="U368" s="113">
        <f t="shared" si="227"/>
        <v>0</v>
      </c>
      <c r="V368" s="113" t="e">
        <f t="shared" si="227"/>
        <v>#REF!</v>
      </c>
      <c r="W368" s="113">
        <f t="shared" si="227"/>
        <v>0</v>
      </c>
      <c r="X368" s="113" t="e">
        <f t="shared" si="227"/>
        <v>#REF!</v>
      </c>
      <c r="Y368" s="113">
        <f t="shared" si="227"/>
        <v>0</v>
      </c>
      <c r="Z368" s="113" t="e">
        <f t="shared" si="227"/>
        <v>#REF!</v>
      </c>
      <c r="AA368" s="113">
        <f t="shared" si="227"/>
        <v>0</v>
      </c>
      <c r="AB368" s="114" t="e">
        <f t="shared" si="227"/>
        <v>#REF!</v>
      </c>
      <c r="AC368" s="113">
        <f t="shared" si="227"/>
        <v>175000</v>
      </c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</row>
    <row r="369" spans="1:188" ht="16.5" thickBot="1" x14ac:dyDescent="0.25">
      <c r="A369" s="132"/>
      <c r="B369" s="133"/>
      <c r="C369" s="133" t="s">
        <v>54</v>
      </c>
      <c r="D369" s="133"/>
      <c r="E369" s="133"/>
      <c r="F369" s="148"/>
      <c r="G369" s="149" t="s">
        <v>283</v>
      </c>
      <c r="H369" s="150">
        <f t="shared" ref="H369:AC369" si="228">H250-H364-H365-H368</f>
        <v>1897053</v>
      </c>
      <c r="I369" s="151">
        <f t="shared" si="228"/>
        <v>243855</v>
      </c>
      <c r="J369" s="151">
        <f t="shared" si="228"/>
        <v>2140908</v>
      </c>
      <c r="K369" s="151">
        <f t="shared" si="228"/>
        <v>0</v>
      </c>
      <c r="L369" s="151" t="e">
        <f t="shared" si="228"/>
        <v>#REF!</v>
      </c>
      <c r="M369" s="151">
        <f t="shared" si="228"/>
        <v>0</v>
      </c>
      <c r="N369" s="151" t="e">
        <f t="shared" si="228"/>
        <v>#REF!</v>
      </c>
      <c r="O369" s="151">
        <f t="shared" si="228"/>
        <v>0</v>
      </c>
      <c r="P369" s="151" t="e">
        <f t="shared" si="228"/>
        <v>#REF!</v>
      </c>
      <c r="Q369" s="151">
        <f t="shared" si="228"/>
        <v>0</v>
      </c>
      <c r="R369" s="151" t="e">
        <f t="shared" si="228"/>
        <v>#REF!</v>
      </c>
      <c r="S369" s="151">
        <f t="shared" si="228"/>
        <v>0</v>
      </c>
      <c r="T369" s="151" t="e">
        <f t="shared" si="228"/>
        <v>#REF!</v>
      </c>
      <c r="U369" s="151">
        <f t="shared" si="228"/>
        <v>0</v>
      </c>
      <c r="V369" s="151" t="e">
        <f t="shared" si="228"/>
        <v>#REF!</v>
      </c>
      <c r="W369" s="151">
        <f t="shared" si="228"/>
        <v>0</v>
      </c>
      <c r="X369" s="151" t="e">
        <f t="shared" si="228"/>
        <v>#REF!</v>
      </c>
      <c r="Y369" s="151">
        <f t="shared" si="228"/>
        <v>0</v>
      </c>
      <c r="Z369" s="151" t="e">
        <f t="shared" si="228"/>
        <v>#REF!</v>
      </c>
      <c r="AA369" s="151">
        <f t="shared" si="228"/>
        <v>0</v>
      </c>
      <c r="AB369" s="152" t="e">
        <f t="shared" si="228"/>
        <v>#REF!</v>
      </c>
      <c r="AC369" s="151" t="e">
        <f t="shared" si="228"/>
        <v>#REF!</v>
      </c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</row>
    <row r="370" spans="1:188" s="1" customFormat="1" ht="36" x14ac:dyDescent="0.25">
      <c r="A370" s="269" t="s">
        <v>284</v>
      </c>
      <c r="B370" s="270"/>
      <c r="C370" s="270"/>
      <c r="D370" s="270"/>
      <c r="E370" s="270"/>
      <c r="F370" s="271"/>
      <c r="G370" s="119" t="s">
        <v>285</v>
      </c>
      <c r="H370" s="154">
        <f>+H371+H427</f>
        <v>2660242</v>
      </c>
      <c r="I370" s="154">
        <f>+I371+I427</f>
        <v>508809</v>
      </c>
      <c r="J370" s="154">
        <f>+J371+J427</f>
        <v>3169051</v>
      </c>
      <c r="K370" s="154">
        <f t="shared" ref="K370:AC370" si="229">+K371</f>
        <v>0</v>
      </c>
      <c r="L370" s="154" t="e">
        <f t="shared" si="229"/>
        <v>#REF!</v>
      </c>
      <c r="M370" s="154">
        <f t="shared" si="229"/>
        <v>0</v>
      </c>
      <c r="N370" s="154" t="e">
        <f t="shared" si="229"/>
        <v>#REF!</v>
      </c>
      <c r="O370" s="154">
        <f t="shared" si="229"/>
        <v>0</v>
      </c>
      <c r="P370" s="154" t="e">
        <f t="shared" si="229"/>
        <v>#REF!</v>
      </c>
      <c r="Q370" s="154">
        <f t="shared" si="229"/>
        <v>0</v>
      </c>
      <c r="R370" s="154" t="e">
        <f t="shared" si="229"/>
        <v>#REF!</v>
      </c>
      <c r="S370" s="154">
        <f t="shared" si="229"/>
        <v>0</v>
      </c>
      <c r="T370" s="154" t="e">
        <f t="shared" si="229"/>
        <v>#REF!</v>
      </c>
      <c r="U370" s="154">
        <f t="shared" si="229"/>
        <v>0</v>
      </c>
      <c r="V370" s="154" t="e">
        <f t="shared" si="229"/>
        <v>#REF!</v>
      </c>
      <c r="W370" s="154">
        <f t="shared" si="229"/>
        <v>0</v>
      </c>
      <c r="X370" s="154" t="e">
        <f t="shared" si="229"/>
        <v>#REF!</v>
      </c>
      <c r="Y370" s="154">
        <f t="shared" si="229"/>
        <v>0</v>
      </c>
      <c r="Z370" s="154" t="e">
        <f t="shared" si="229"/>
        <v>#REF!</v>
      </c>
      <c r="AA370" s="154">
        <f t="shared" si="229"/>
        <v>0</v>
      </c>
      <c r="AB370" s="154" t="e">
        <f t="shared" si="229"/>
        <v>#REF!</v>
      </c>
      <c r="AC370" s="154" t="e">
        <f t="shared" si="229"/>
        <v>#REF!</v>
      </c>
      <c r="AD370" s="141"/>
      <c r="AE370" s="141"/>
      <c r="AF370" s="141"/>
      <c r="AG370" s="141"/>
      <c r="AH370" s="141"/>
      <c r="AI370" s="141"/>
      <c r="AJ370" s="141"/>
      <c r="AK370" s="141"/>
      <c r="AL370" s="141"/>
      <c r="AM370" s="141"/>
      <c r="AN370" s="141"/>
      <c r="AO370" s="141"/>
      <c r="AP370" s="141"/>
      <c r="AQ370" s="141"/>
      <c r="AR370" s="141"/>
      <c r="AS370" s="141"/>
      <c r="AT370" s="141"/>
      <c r="AU370" s="141"/>
      <c r="AV370" s="141"/>
      <c r="AW370" s="141"/>
      <c r="AX370" s="141"/>
      <c r="AY370" s="141"/>
      <c r="AZ370" s="141"/>
      <c r="BA370" s="141"/>
      <c r="BB370" s="141"/>
      <c r="BC370" s="141"/>
      <c r="BD370" s="141"/>
      <c r="BE370" s="141"/>
      <c r="BF370" s="141"/>
      <c r="BG370" s="141"/>
      <c r="BH370" s="141"/>
      <c r="BI370" s="141"/>
      <c r="BJ370" s="141"/>
      <c r="BK370" s="141"/>
      <c r="BL370" s="141"/>
      <c r="BM370" s="141"/>
      <c r="BN370" s="141"/>
      <c r="BO370" s="141"/>
      <c r="BP370" s="141"/>
      <c r="BQ370" s="141"/>
      <c r="BR370" s="141"/>
      <c r="BS370" s="141"/>
      <c r="BT370" s="141"/>
      <c r="BU370" s="141"/>
      <c r="BV370" s="141"/>
      <c r="BW370" s="141"/>
      <c r="BX370" s="141"/>
      <c r="BY370" s="141"/>
      <c r="BZ370" s="141"/>
      <c r="CA370" s="56"/>
      <c r="CB370" s="56"/>
      <c r="CC370" s="56"/>
      <c r="CD370" s="56"/>
      <c r="CE370" s="56"/>
      <c r="CF370" s="56"/>
      <c r="CG370" s="56"/>
      <c r="CH370" s="56"/>
      <c r="CI370" s="56"/>
      <c r="CJ370" s="56"/>
      <c r="CK370" s="56"/>
      <c r="CL370" s="56"/>
      <c r="CM370" s="56"/>
      <c r="CN370" s="56"/>
      <c r="CO370" s="56"/>
      <c r="CP370" s="56"/>
      <c r="CQ370" s="56"/>
      <c r="CR370" s="56"/>
      <c r="CS370" s="56"/>
      <c r="CT370" s="56"/>
      <c r="CU370" s="56"/>
      <c r="CV370" s="56"/>
      <c r="CW370" s="56"/>
      <c r="CX370" s="56"/>
      <c r="CY370" s="56"/>
      <c r="CZ370" s="56"/>
      <c r="DA370" s="56"/>
      <c r="DB370" s="56"/>
      <c r="DC370" s="56"/>
      <c r="DD370" s="56"/>
      <c r="DE370" s="56"/>
      <c r="DF370" s="56"/>
      <c r="DG370" s="56"/>
      <c r="DH370" s="56"/>
      <c r="DI370" s="56"/>
      <c r="DJ370" s="56"/>
      <c r="DK370" s="56"/>
      <c r="DL370" s="56"/>
      <c r="DM370" s="56"/>
      <c r="DN370" s="56"/>
      <c r="DO370" s="56"/>
      <c r="DP370" s="56"/>
      <c r="DQ370" s="56"/>
      <c r="DR370" s="56"/>
      <c r="DS370" s="56"/>
      <c r="DT370" s="56"/>
      <c r="DU370" s="56"/>
      <c r="DV370" s="56"/>
      <c r="DW370" s="56"/>
      <c r="DX370" s="56"/>
      <c r="DY370" s="56"/>
      <c r="DZ370" s="56"/>
      <c r="EA370" s="56"/>
      <c r="EB370" s="56"/>
      <c r="EC370" s="56"/>
      <c r="ED370" s="56"/>
      <c r="EE370" s="56"/>
      <c r="EF370" s="56"/>
      <c r="EG370" s="56"/>
      <c r="EH370" s="56"/>
      <c r="EI370" s="56"/>
      <c r="EJ370" s="56"/>
      <c r="EK370" s="56"/>
      <c r="EL370" s="56"/>
      <c r="EM370" s="56"/>
      <c r="EN370" s="56"/>
      <c r="EO370" s="56"/>
      <c r="EP370" s="56"/>
      <c r="EQ370" s="56"/>
      <c r="ER370" s="56"/>
      <c r="ES370" s="56"/>
      <c r="ET370" s="56"/>
      <c r="EU370" s="56"/>
      <c r="EV370" s="56"/>
      <c r="EW370" s="56"/>
      <c r="EX370" s="56"/>
      <c r="EY370" s="56"/>
      <c r="EZ370" s="56"/>
      <c r="FA370" s="56"/>
      <c r="FB370" s="56"/>
      <c r="FC370" s="56"/>
      <c r="FD370" s="56"/>
      <c r="FE370" s="56"/>
      <c r="FF370" s="56"/>
      <c r="FG370" s="56"/>
      <c r="FH370" s="56"/>
      <c r="FI370" s="56"/>
      <c r="FJ370" s="56"/>
      <c r="FK370" s="56"/>
      <c r="FL370" s="56"/>
      <c r="FM370" s="56"/>
      <c r="FN370" s="56"/>
      <c r="FO370" s="56"/>
      <c r="FP370" s="56"/>
      <c r="FQ370" s="56"/>
      <c r="FR370" s="56"/>
      <c r="FS370" s="56"/>
      <c r="FT370" s="56"/>
      <c r="FU370" s="56"/>
      <c r="FV370" s="56"/>
      <c r="FW370" s="56"/>
      <c r="FX370" s="56"/>
      <c r="FY370" s="56"/>
      <c r="FZ370" s="56"/>
      <c r="GA370" s="56"/>
      <c r="GB370" s="56"/>
      <c r="GC370" s="56"/>
      <c r="GD370" s="56"/>
      <c r="GE370" s="56"/>
      <c r="GF370" s="56"/>
    </row>
    <row r="371" spans="1:188" ht="15.75" x14ac:dyDescent="0.2">
      <c r="A371" s="38"/>
      <c r="B371" s="39"/>
      <c r="C371" s="39"/>
      <c r="D371" s="39" t="s">
        <v>37</v>
      </c>
      <c r="E371" s="39"/>
      <c r="F371" s="40"/>
      <c r="G371" s="122" t="s">
        <v>89</v>
      </c>
      <c r="H371" s="113">
        <f t="shared" ref="H371:AB371" si="230">H372+H375+H378+H381+H387+H394+H420</f>
        <v>2707055</v>
      </c>
      <c r="I371" s="113">
        <f t="shared" si="230"/>
        <v>511004</v>
      </c>
      <c r="J371" s="113">
        <f t="shared" si="230"/>
        <v>3218059</v>
      </c>
      <c r="K371" s="113">
        <f t="shared" si="230"/>
        <v>0</v>
      </c>
      <c r="L371" s="113" t="e">
        <f t="shared" si="230"/>
        <v>#REF!</v>
      </c>
      <c r="M371" s="113">
        <f t="shared" si="230"/>
        <v>0</v>
      </c>
      <c r="N371" s="113" t="e">
        <f t="shared" si="230"/>
        <v>#REF!</v>
      </c>
      <c r="O371" s="113">
        <f t="shared" si="230"/>
        <v>0</v>
      </c>
      <c r="P371" s="113" t="e">
        <f t="shared" si="230"/>
        <v>#REF!</v>
      </c>
      <c r="Q371" s="113">
        <f t="shared" si="230"/>
        <v>0</v>
      </c>
      <c r="R371" s="113" t="e">
        <f t="shared" si="230"/>
        <v>#REF!</v>
      </c>
      <c r="S371" s="113">
        <f t="shared" si="230"/>
        <v>0</v>
      </c>
      <c r="T371" s="113" t="e">
        <f t="shared" si="230"/>
        <v>#REF!</v>
      </c>
      <c r="U371" s="113">
        <f t="shared" si="230"/>
        <v>0</v>
      </c>
      <c r="V371" s="113" t="e">
        <f t="shared" si="230"/>
        <v>#REF!</v>
      </c>
      <c r="W371" s="113">
        <f t="shared" si="230"/>
        <v>0</v>
      </c>
      <c r="X371" s="113" t="e">
        <f t="shared" si="230"/>
        <v>#REF!</v>
      </c>
      <c r="Y371" s="113">
        <f t="shared" si="230"/>
        <v>0</v>
      </c>
      <c r="Z371" s="113" t="e">
        <f t="shared" si="230"/>
        <v>#REF!</v>
      </c>
      <c r="AA371" s="113">
        <f t="shared" si="230"/>
        <v>0</v>
      </c>
      <c r="AB371" s="113" t="e">
        <f t="shared" si="230"/>
        <v>#REF!</v>
      </c>
      <c r="AC371" s="113" t="e">
        <f>AC372+AC375+AC378+AC381+AC387+AC394</f>
        <v>#REF!</v>
      </c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</row>
    <row r="372" spans="1:188" ht="15.75" x14ac:dyDescent="0.2">
      <c r="A372" s="38"/>
      <c r="B372" s="39"/>
      <c r="C372" s="39"/>
      <c r="D372" s="39" t="s">
        <v>117</v>
      </c>
      <c r="E372" s="39"/>
      <c r="F372" s="40"/>
      <c r="G372" s="122" t="s">
        <v>93</v>
      </c>
      <c r="H372" s="111">
        <f t="shared" ref="H372:U373" si="231">H373</f>
        <v>5995</v>
      </c>
      <c r="I372" s="113">
        <f t="shared" si="231"/>
        <v>0</v>
      </c>
      <c r="J372" s="113">
        <f t="shared" si="231"/>
        <v>5995</v>
      </c>
      <c r="K372" s="113">
        <f t="shared" si="231"/>
        <v>0</v>
      </c>
      <c r="L372" s="113" t="e">
        <f>L373</f>
        <v>#REF!</v>
      </c>
      <c r="M372" s="113">
        <f t="shared" si="231"/>
        <v>0</v>
      </c>
      <c r="N372" s="113" t="e">
        <f t="shared" si="231"/>
        <v>#REF!</v>
      </c>
      <c r="O372" s="113">
        <f t="shared" si="231"/>
        <v>0</v>
      </c>
      <c r="P372" s="113" t="e">
        <f t="shared" si="231"/>
        <v>#REF!</v>
      </c>
      <c r="Q372" s="113">
        <f t="shared" si="231"/>
        <v>0</v>
      </c>
      <c r="R372" s="113" t="e">
        <f t="shared" si="231"/>
        <v>#REF!</v>
      </c>
      <c r="S372" s="113">
        <f t="shared" si="231"/>
        <v>0</v>
      </c>
      <c r="T372" s="113" t="e">
        <f t="shared" si="231"/>
        <v>#REF!</v>
      </c>
      <c r="U372" s="113">
        <f t="shared" si="231"/>
        <v>0</v>
      </c>
      <c r="V372" s="113" t="e">
        <f t="shared" ref="V372:AC373" si="232">V373</f>
        <v>#REF!</v>
      </c>
      <c r="W372" s="113">
        <f>W373</f>
        <v>0</v>
      </c>
      <c r="X372" s="113" t="e">
        <f t="shared" si="232"/>
        <v>#REF!</v>
      </c>
      <c r="Y372" s="113">
        <f t="shared" si="232"/>
        <v>0</v>
      </c>
      <c r="Z372" s="113" t="e">
        <f t="shared" si="232"/>
        <v>#REF!</v>
      </c>
      <c r="AA372" s="113">
        <f t="shared" si="232"/>
        <v>0</v>
      </c>
      <c r="AB372" s="114" t="e">
        <f t="shared" si="232"/>
        <v>#REF!</v>
      </c>
      <c r="AC372" s="113">
        <f t="shared" si="232"/>
        <v>2000</v>
      </c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</row>
    <row r="373" spans="1:188" ht="15.75" x14ac:dyDescent="0.2">
      <c r="A373" s="38"/>
      <c r="B373" s="39"/>
      <c r="C373" s="39"/>
      <c r="D373" s="39"/>
      <c r="E373" s="39" t="s">
        <v>118</v>
      </c>
      <c r="F373" s="40"/>
      <c r="G373" s="112" t="s">
        <v>178</v>
      </c>
      <c r="H373" s="111">
        <f t="shared" si="231"/>
        <v>5995</v>
      </c>
      <c r="I373" s="113">
        <f t="shared" si="231"/>
        <v>0</v>
      </c>
      <c r="J373" s="113">
        <f t="shared" si="231"/>
        <v>5995</v>
      </c>
      <c r="K373" s="113">
        <f t="shared" si="231"/>
        <v>0</v>
      </c>
      <c r="L373" s="113" t="e">
        <f>L374</f>
        <v>#REF!</v>
      </c>
      <c r="M373" s="113">
        <f t="shared" si="231"/>
        <v>0</v>
      </c>
      <c r="N373" s="113" t="e">
        <f t="shared" si="231"/>
        <v>#REF!</v>
      </c>
      <c r="O373" s="113">
        <f t="shared" si="231"/>
        <v>0</v>
      </c>
      <c r="P373" s="113" t="e">
        <f t="shared" si="231"/>
        <v>#REF!</v>
      </c>
      <c r="Q373" s="113">
        <f t="shared" si="231"/>
        <v>0</v>
      </c>
      <c r="R373" s="113" t="e">
        <f t="shared" si="231"/>
        <v>#REF!</v>
      </c>
      <c r="S373" s="113">
        <f t="shared" si="231"/>
        <v>0</v>
      </c>
      <c r="T373" s="113" t="e">
        <f t="shared" si="231"/>
        <v>#REF!</v>
      </c>
      <c r="U373" s="113">
        <f t="shared" si="231"/>
        <v>0</v>
      </c>
      <c r="V373" s="113" t="e">
        <f t="shared" si="232"/>
        <v>#REF!</v>
      </c>
      <c r="W373" s="113">
        <f>W374</f>
        <v>0</v>
      </c>
      <c r="X373" s="113" t="e">
        <f t="shared" si="232"/>
        <v>#REF!</v>
      </c>
      <c r="Y373" s="113">
        <f t="shared" si="232"/>
        <v>0</v>
      </c>
      <c r="Z373" s="113" t="e">
        <f t="shared" si="232"/>
        <v>#REF!</v>
      </c>
      <c r="AA373" s="113">
        <f t="shared" si="232"/>
        <v>0</v>
      </c>
      <c r="AB373" s="114" t="e">
        <f t="shared" si="232"/>
        <v>#REF!</v>
      </c>
      <c r="AC373" s="113">
        <f t="shared" si="232"/>
        <v>2000</v>
      </c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</row>
    <row r="374" spans="1:188" x14ac:dyDescent="0.2">
      <c r="A374" s="57"/>
      <c r="B374" s="58"/>
      <c r="C374" s="58"/>
      <c r="D374" s="58"/>
      <c r="E374" s="58"/>
      <c r="F374" s="59" t="s">
        <v>118</v>
      </c>
      <c r="G374" s="125" t="s">
        <v>182</v>
      </c>
      <c r="H374" s="142">
        <v>5995</v>
      </c>
      <c r="I374" s="60">
        <v>0</v>
      </c>
      <c r="J374" s="60">
        <f>H374+I374</f>
        <v>5995</v>
      </c>
      <c r="K374" s="72"/>
      <c r="L374" s="72" t="e">
        <f>#REF!+K374</f>
        <v>#REF!</v>
      </c>
      <c r="M374" s="72"/>
      <c r="N374" s="72" t="e">
        <f>L374+M374</f>
        <v>#REF!</v>
      </c>
      <c r="O374" s="72"/>
      <c r="P374" s="72" t="e">
        <f>O374+N374</f>
        <v>#REF!</v>
      </c>
      <c r="Q374" s="72"/>
      <c r="R374" s="72" t="e">
        <f>P374+Q374</f>
        <v>#REF!</v>
      </c>
      <c r="S374" s="72"/>
      <c r="T374" s="72" t="e">
        <f>R374+S374</f>
        <v>#REF!</v>
      </c>
      <c r="U374" s="72"/>
      <c r="V374" s="72" t="e">
        <f>T374+U374</f>
        <v>#REF!</v>
      </c>
      <c r="W374" s="72"/>
      <c r="X374" s="72" t="e">
        <f>V374+W374</f>
        <v>#REF!</v>
      </c>
      <c r="Y374" s="50"/>
      <c r="Z374" s="72" t="e">
        <f>X374+Y374</f>
        <v>#REF!</v>
      </c>
      <c r="AA374" s="72"/>
      <c r="AB374" s="128" t="e">
        <f>Z374+AA374</f>
        <v>#REF!</v>
      </c>
      <c r="AC374" s="72">
        <v>2000</v>
      </c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</row>
    <row r="375" spans="1:188" ht="15.75" x14ac:dyDescent="0.2">
      <c r="A375" s="38"/>
      <c r="B375" s="39"/>
      <c r="C375" s="39"/>
      <c r="D375" s="39" t="s">
        <v>119</v>
      </c>
      <c r="E375" s="39"/>
      <c r="F375" s="40"/>
      <c r="G375" s="122" t="s">
        <v>286</v>
      </c>
      <c r="H375" s="111">
        <f>H376+H377</f>
        <v>24750</v>
      </c>
      <c r="I375" s="113">
        <f t="shared" ref="I375:K375" si="233">I376+I377</f>
        <v>12375</v>
      </c>
      <c r="J375" s="113">
        <f t="shared" si="233"/>
        <v>37125</v>
      </c>
      <c r="K375" s="113">
        <f t="shared" si="233"/>
        <v>0</v>
      </c>
      <c r="L375" s="113" t="e">
        <f>L376+L377</f>
        <v>#REF!</v>
      </c>
      <c r="M375" s="113">
        <f t="shared" ref="M375:AB375" si="234">M376+M377</f>
        <v>0</v>
      </c>
      <c r="N375" s="113" t="e">
        <f t="shared" si="234"/>
        <v>#REF!</v>
      </c>
      <c r="O375" s="113">
        <f t="shared" si="234"/>
        <v>0</v>
      </c>
      <c r="P375" s="113" t="e">
        <f t="shared" si="234"/>
        <v>#REF!</v>
      </c>
      <c r="Q375" s="113">
        <f t="shared" si="234"/>
        <v>0</v>
      </c>
      <c r="R375" s="113" t="e">
        <f t="shared" si="234"/>
        <v>#REF!</v>
      </c>
      <c r="S375" s="113">
        <f>S376+S377</f>
        <v>0</v>
      </c>
      <c r="T375" s="113" t="e">
        <f t="shared" si="234"/>
        <v>#REF!</v>
      </c>
      <c r="U375" s="113">
        <f>U376+U377</f>
        <v>0</v>
      </c>
      <c r="V375" s="113" t="e">
        <f t="shared" si="234"/>
        <v>#REF!</v>
      </c>
      <c r="W375" s="113">
        <f>W376+W377</f>
        <v>0</v>
      </c>
      <c r="X375" s="113" t="e">
        <f t="shared" si="234"/>
        <v>#REF!</v>
      </c>
      <c r="Y375" s="113">
        <f>Y376+Y377</f>
        <v>0</v>
      </c>
      <c r="Z375" s="113" t="e">
        <f t="shared" si="234"/>
        <v>#REF!</v>
      </c>
      <c r="AA375" s="113">
        <f>AA376+AA377</f>
        <v>0</v>
      </c>
      <c r="AB375" s="114" t="e">
        <f t="shared" si="234"/>
        <v>#REF!</v>
      </c>
      <c r="AC375" s="113">
        <f>AC376+AC377</f>
        <v>0</v>
      </c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</row>
    <row r="376" spans="1:188" ht="30" x14ac:dyDescent="0.2">
      <c r="A376" s="57"/>
      <c r="B376" s="58"/>
      <c r="C376" s="58"/>
      <c r="D376" s="58"/>
      <c r="E376" s="58"/>
      <c r="F376" s="59"/>
      <c r="G376" s="125" t="s">
        <v>287</v>
      </c>
      <c r="H376" s="142"/>
      <c r="I376" s="60"/>
      <c r="J376" s="60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50"/>
      <c r="Z376" s="72"/>
      <c r="AA376" s="72"/>
      <c r="AB376" s="128"/>
      <c r="AC376" s="7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</row>
    <row r="377" spans="1:188" x14ac:dyDescent="0.2">
      <c r="A377" s="57"/>
      <c r="B377" s="58"/>
      <c r="C377" s="58"/>
      <c r="D377" s="58"/>
      <c r="E377" s="58">
        <v>19</v>
      </c>
      <c r="F377" s="59"/>
      <c r="G377" s="125" t="s">
        <v>288</v>
      </c>
      <c r="H377" s="142">
        <v>24750</v>
      </c>
      <c r="I377" s="60">
        <v>12375</v>
      </c>
      <c r="J377" s="60">
        <f>H377+I377</f>
        <v>37125</v>
      </c>
      <c r="K377" s="72"/>
      <c r="L377" s="72" t="e">
        <f>#REF!+K377</f>
        <v>#REF!</v>
      </c>
      <c r="M377" s="72"/>
      <c r="N377" s="72" t="e">
        <f>L377+M377</f>
        <v>#REF!</v>
      </c>
      <c r="O377" s="72"/>
      <c r="P377" s="72" t="e">
        <f>O377+N377</f>
        <v>#REF!</v>
      </c>
      <c r="Q377" s="72"/>
      <c r="R377" s="72" t="e">
        <f>P377+Q377</f>
        <v>#REF!</v>
      </c>
      <c r="S377" s="72"/>
      <c r="T377" s="72" t="e">
        <f>R377+S377</f>
        <v>#REF!</v>
      </c>
      <c r="U377" s="72"/>
      <c r="V377" s="72" t="e">
        <f>T377+U377</f>
        <v>#REF!</v>
      </c>
      <c r="W377" s="72"/>
      <c r="X377" s="72" t="e">
        <f>V377+W377</f>
        <v>#REF!</v>
      </c>
      <c r="Y377" s="50"/>
      <c r="Z377" s="72" t="e">
        <f>X377+Y377</f>
        <v>#REF!</v>
      </c>
      <c r="AA377" s="72"/>
      <c r="AB377" s="128" t="e">
        <f>Z377+AA377</f>
        <v>#REF!</v>
      </c>
      <c r="AC377" s="7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</row>
    <row r="378" spans="1:188" ht="30" x14ac:dyDescent="0.2">
      <c r="A378" s="38"/>
      <c r="B378" s="39"/>
      <c r="C378" s="39"/>
      <c r="D378" s="39">
        <v>51</v>
      </c>
      <c r="E378" s="39"/>
      <c r="F378" s="40"/>
      <c r="G378" s="122" t="s">
        <v>255</v>
      </c>
      <c r="H378" s="111">
        <f t="shared" ref="H378:U379" si="235">H379</f>
        <v>0</v>
      </c>
      <c r="I378" s="113">
        <f t="shared" si="235"/>
        <v>0</v>
      </c>
      <c r="J378" s="113">
        <f t="shared" si="235"/>
        <v>0</v>
      </c>
      <c r="K378" s="113">
        <f t="shared" si="235"/>
        <v>0</v>
      </c>
      <c r="L378" s="113" t="e">
        <f t="shared" si="235"/>
        <v>#REF!</v>
      </c>
      <c r="M378" s="113">
        <f t="shared" si="235"/>
        <v>0</v>
      </c>
      <c r="N378" s="113" t="e">
        <f t="shared" si="235"/>
        <v>#REF!</v>
      </c>
      <c r="O378" s="113">
        <f t="shared" si="235"/>
        <v>0</v>
      </c>
      <c r="P378" s="113" t="e">
        <f t="shared" si="235"/>
        <v>#REF!</v>
      </c>
      <c r="Q378" s="113">
        <f t="shared" si="235"/>
        <v>0</v>
      </c>
      <c r="R378" s="113" t="e">
        <f t="shared" si="235"/>
        <v>#REF!</v>
      </c>
      <c r="S378" s="113">
        <f t="shared" si="235"/>
        <v>0</v>
      </c>
      <c r="T378" s="113" t="e">
        <f t="shared" si="235"/>
        <v>#REF!</v>
      </c>
      <c r="U378" s="113">
        <f t="shared" si="235"/>
        <v>0</v>
      </c>
      <c r="V378" s="113" t="e">
        <f t="shared" ref="V378:AC379" si="236">V379</f>
        <v>#REF!</v>
      </c>
      <c r="W378" s="113">
        <f t="shared" si="236"/>
        <v>0</v>
      </c>
      <c r="X378" s="113" t="e">
        <f t="shared" si="236"/>
        <v>#REF!</v>
      </c>
      <c r="Y378" s="113">
        <f t="shared" si="236"/>
        <v>0</v>
      </c>
      <c r="Z378" s="113" t="e">
        <f t="shared" si="236"/>
        <v>#REF!</v>
      </c>
      <c r="AA378" s="113">
        <f t="shared" si="236"/>
        <v>0</v>
      </c>
      <c r="AB378" s="114" t="e">
        <f t="shared" si="236"/>
        <v>#REF!</v>
      </c>
      <c r="AC378" s="113">
        <f t="shared" si="236"/>
        <v>60000</v>
      </c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</row>
    <row r="379" spans="1:188" ht="15.75" x14ac:dyDescent="0.2">
      <c r="A379" s="38"/>
      <c r="B379" s="39"/>
      <c r="C379" s="39"/>
      <c r="D379" s="39"/>
      <c r="E379" s="39"/>
      <c r="F379" s="40"/>
      <c r="G379" s="112" t="s">
        <v>289</v>
      </c>
      <c r="H379" s="111">
        <f t="shared" si="235"/>
        <v>0</v>
      </c>
      <c r="I379" s="113">
        <f t="shared" si="235"/>
        <v>0</v>
      </c>
      <c r="J379" s="113">
        <f t="shared" si="235"/>
        <v>0</v>
      </c>
      <c r="K379" s="113">
        <f t="shared" si="235"/>
        <v>0</v>
      </c>
      <c r="L379" s="113" t="e">
        <f t="shared" si="235"/>
        <v>#REF!</v>
      </c>
      <c r="M379" s="113">
        <f t="shared" si="235"/>
        <v>0</v>
      </c>
      <c r="N379" s="113" t="e">
        <f t="shared" si="235"/>
        <v>#REF!</v>
      </c>
      <c r="O379" s="113">
        <f t="shared" si="235"/>
        <v>0</v>
      </c>
      <c r="P379" s="113" t="e">
        <f t="shared" si="235"/>
        <v>#REF!</v>
      </c>
      <c r="Q379" s="113">
        <f t="shared" si="235"/>
        <v>0</v>
      </c>
      <c r="R379" s="113" t="e">
        <f t="shared" si="235"/>
        <v>#REF!</v>
      </c>
      <c r="S379" s="113">
        <f t="shared" si="235"/>
        <v>0</v>
      </c>
      <c r="T379" s="113" t="e">
        <f>T380</f>
        <v>#REF!</v>
      </c>
      <c r="U379" s="113">
        <f t="shared" si="235"/>
        <v>0</v>
      </c>
      <c r="V379" s="113" t="e">
        <f>V380</f>
        <v>#REF!</v>
      </c>
      <c r="W379" s="113">
        <f t="shared" si="236"/>
        <v>0</v>
      </c>
      <c r="X379" s="113" t="e">
        <f>X380</f>
        <v>#REF!</v>
      </c>
      <c r="Y379" s="113">
        <f t="shared" si="236"/>
        <v>0</v>
      </c>
      <c r="Z379" s="113" t="e">
        <f t="shared" si="236"/>
        <v>#REF!</v>
      </c>
      <c r="AA379" s="113">
        <f t="shared" si="236"/>
        <v>0</v>
      </c>
      <c r="AB379" s="114" t="e">
        <f t="shared" si="236"/>
        <v>#REF!</v>
      </c>
      <c r="AC379" s="113">
        <f t="shared" si="236"/>
        <v>60000</v>
      </c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</row>
    <row r="380" spans="1:188" ht="48" customHeight="1" x14ac:dyDescent="0.2">
      <c r="A380" s="57"/>
      <c r="B380" s="58"/>
      <c r="C380" s="58"/>
      <c r="D380" s="58"/>
      <c r="E380" s="58" t="s">
        <v>37</v>
      </c>
      <c r="F380" s="59">
        <v>18</v>
      </c>
      <c r="G380" s="125" t="s">
        <v>123</v>
      </c>
      <c r="H380" s="61"/>
      <c r="I380" s="61"/>
      <c r="J380" s="60">
        <f>H380+I380</f>
        <v>0</v>
      </c>
      <c r="K380" s="61"/>
      <c r="L380" s="72" t="e">
        <f>#REF!+K380</f>
        <v>#REF!</v>
      </c>
      <c r="M380" s="61"/>
      <c r="N380" s="72" t="e">
        <f>L380+M380</f>
        <v>#REF!</v>
      </c>
      <c r="O380" s="72"/>
      <c r="P380" s="72" t="e">
        <f>O380+N380</f>
        <v>#REF!</v>
      </c>
      <c r="Q380" s="63"/>
      <c r="R380" s="72" t="e">
        <f>P380+Q380</f>
        <v>#REF!</v>
      </c>
      <c r="S380" s="72"/>
      <c r="T380" s="72" t="e">
        <f>R380+S380</f>
        <v>#REF!</v>
      </c>
      <c r="U380" s="72"/>
      <c r="V380" s="72" t="e">
        <f>T380+U380</f>
        <v>#REF!</v>
      </c>
      <c r="W380" s="72"/>
      <c r="X380" s="72" t="e">
        <f>V380+W380</f>
        <v>#REF!</v>
      </c>
      <c r="Y380" s="50"/>
      <c r="Z380" s="72" t="e">
        <f>X380+Y380</f>
        <v>#REF!</v>
      </c>
      <c r="AA380" s="72"/>
      <c r="AB380" s="128" t="e">
        <f>Z380+AA380</f>
        <v>#REF!</v>
      </c>
      <c r="AC380" s="72">
        <v>60000</v>
      </c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</row>
    <row r="381" spans="1:188" ht="15.75" x14ac:dyDescent="0.2">
      <c r="A381" s="38"/>
      <c r="B381" s="39"/>
      <c r="C381" s="39"/>
      <c r="D381" s="39">
        <v>55</v>
      </c>
      <c r="E381" s="39"/>
      <c r="F381" s="40"/>
      <c r="G381" s="122" t="s">
        <v>290</v>
      </c>
      <c r="H381" s="113">
        <f t="shared" ref="H381:L381" si="237">H382+H385</f>
        <v>0</v>
      </c>
      <c r="I381" s="144">
        <f>I382+I385</f>
        <v>0</v>
      </c>
      <c r="J381" s="113">
        <f t="shared" si="237"/>
        <v>0</v>
      </c>
      <c r="K381" s="144">
        <f>K382+K385</f>
        <v>0</v>
      </c>
      <c r="L381" s="113" t="e">
        <f t="shared" si="237"/>
        <v>#REF!</v>
      </c>
      <c r="M381" s="113">
        <f>M382+M385</f>
        <v>0</v>
      </c>
      <c r="N381" s="113" t="e">
        <f t="shared" ref="N381:AB381" si="238">N382+N385</f>
        <v>#REF!</v>
      </c>
      <c r="O381" s="113">
        <f t="shared" si="238"/>
        <v>0</v>
      </c>
      <c r="P381" s="113" t="e">
        <f t="shared" si="238"/>
        <v>#REF!</v>
      </c>
      <c r="Q381" s="144">
        <f>Q382+Q385</f>
        <v>0</v>
      </c>
      <c r="R381" s="113" t="e">
        <f t="shared" si="238"/>
        <v>#REF!</v>
      </c>
      <c r="S381" s="113">
        <f>S382+S385</f>
        <v>0</v>
      </c>
      <c r="T381" s="113" t="e">
        <f t="shared" si="238"/>
        <v>#REF!</v>
      </c>
      <c r="U381" s="113">
        <f>U382+U385</f>
        <v>0</v>
      </c>
      <c r="V381" s="113" t="e">
        <f t="shared" si="238"/>
        <v>#REF!</v>
      </c>
      <c r="W381" s="113">
        <f>W382+W385</f>
        <v>0</v>
      </c>
      <c r="X381" s="113" t="e">
        <f t="shared" si="238"/>
        <v>#REF!</v>
      </c>
      <c r="Y381" s="113">
        <f>Y382+Y385</f>
        <v>0</v>
      </c>
      <c r="Z381" s="113" t="e">
        <f t="shared" si="238"/>
        <v>#REF!</v>
      </c>
      <c r="AA381" s="113">
        <f>AA382+AA385</f>
        <v>0</v>
      </c>
      <c r="AB381" s="114" t="e">
        <f t="shared" si="238"/>
        <v>#REF!</v>
      </c>
      <c r="AC381" s="113">
        <f>AC382+AC385</f>
        <v>0</v>
      </c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</row>
    <row r="382" spans="1:188" ht="15.75" x14ac:dyDescent="0.2">
      <c r="A382" s="38"/>
      <c r="B382" s="39"/>
      <c r="C382" s="39"/>
      <c r="D382" s="39"/>
      <c r="E382" s="39" t="s">
        <v>37</v>
      </c>
      <c r="F382" s="40"/>
      <c r="G382" s="122" t="s">
        <v>291</v>
      </c>
      <c r="H382" s="113">
        <f t="shared" ref="H382:L382" si="239">H383+H384</f>
        <v>0</v>
      </c>
      <c r="I382" s="144">
        <f>I383+I384</f>
        <v>0</v>
      </c>
      <c r="J382" s="113">
        <f t="shared" si="239"/>
        <v>0</v>
      </c>
      <c r="K382" s="144">
        <f>K383+K384</f>
        <v>0</v>
      </c>
      <c r="L382" s="113" t="e">
        <f t="shared" si="239"/>
        <v>#REF!</v>
      </c>
      <c r="M382" s="113">
        <f>M383+M384</f>
        <v>0</v>
      </c>
      <c r="N382" s="113" t="e">
        <f t="shared" ref="N382:AB382" si="240">N383+N384</f>
        <v>#REF!</v>
      </c>
      <c r="O382" s="113">
        <f t="shared" si="240"/>
        <v>0</v>
      </c>
      <c r="P382" s="113" t="e">
        <f t="shared" si="240"/>
        <v>#REF!</v>
      </c>
      <c r="Q382" s="144">
        <f>Q383+Q384</f>
        <v>0</v>
      </c>
      <c r="R382" s="113" t="e">
        <f t="shared" si="240"/>
        <v>#REF!</v>
      </c>
      <c r="S382" s="113">
        <f>S383+S384</f>
        <v>0</v>
      </c>
      <c r="T382" s="113" t="e">
        <f t="shared" si="240"/>
        <v>#REF!</v>
      </c>
      <c r="U382" s="113">
        <f>U383+U384</f>
        <v>0</v>
      </c>
      <c r="V382" s="113" t="e">
        <f t="shared" si="240"/>
        <v>#REF!</v>
      </c>
      <c r="W382" s="113">
        <f>W383+W384</f>
        <v>0</v>
      </c>
      <c r="X382" s="113" t="e">
        <f t="shared" si="240"/>
        <v>#REF!</v>
      </c>
      <c r="Y382" s="113">
        <f>Y383+Y384</f>
        <v>0</v>
      </c>
      <c r="Z382" s="113" t="e">
        <f t="shared" si="240"/>
        <v>#REF!</v>
      </c>
      <c r="AA382" s="113">
        <f>AA383+AA384</f>
        <v>0</v>
      </c>
      <c r="AB382" s="114" t="e">
        <f t="shared" si="240"/>
        <v>#REF!</v>
      </c>
      <c r="AC382" s="113">
        <f>AC383+AC384</f>
        <v>0</v>
      </c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</row>
    <row r="383" spans="1:188" ht="30" x14ac:dyDescent="0.2">
      <c r="A383" s="57"/>
      <c r="B383" s="58"/>
      <c r="C383" s="58"/>
      <c r="D383" s="58"/>
      <c r="E383" s="58"/>
      <c r="F383" s="59" t="s">
        <v>145</v>
      </c>
      <c r="G383" s="125" t="s">
        <v>292</v>
      </c>
      <c r="H383" s="143"/>
      <c r="I383" s="61"/>
      <c r="J383" s="60">
        <f>H383+I383</f>
        <v>0</v>
      </c>
      <c r="K383" s="61"/>
      <c r="L383" s="72" t="e">
        <f>#REF!+K383</f>
        <v>#REF!</v>
      </c>
      <c r="M383" s="143"/>
      <c r="N383" s="72" t="e">
        <f>L383+M383</f>
        <v>#REF!</v>
      </c>
      <c r="O383" s="72"/>
      <c r="P383" s="72" t="e">
        <f>O383+N383</f>
        <v>#REF!</v>
      </c>
      <c r="Q383" s="63"/>
      <c r="R383" s="72" t="e">
        <f>P383+Q383</f>
        <v>#REF!</v>
      </c>
      <c r="S383" s="72"/>
      <c r="T383" s="72" t="e">
        <f>R383+S383</f>
        <v>#REF!</v>
      </c>
      <c r="U383" s="72"/>
      <c r="V383" s="72" t="e">
        <f>T383+U383</f>
        <v>#REF!</v>
      </c>
      <c r="W383" s="72"/>
      <c r="X383" s="72" t="e">
        <f>V383+W383</f>
        <v>#REF!</v>
      </c>
      <c r="Y383" s="50"/>
      <c r="Z383" s="72" t="e">
        <f>X383+Y383</f>
        <v>#REF!</v>
      </c>
      <c r="AA383" s="72"/>
      <c r="AB383" s="128" t="e">
        <f>Z383+AA383</f>
        <v>#REF!</v>
      </c>
      <c r="AC383" s="7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</row>
    <row r="384" spans="1:188" ht="30" x14ac:dyDescent="0.2">
      <c r="A384" s="57"/>
      <c r="B384" s="58"/>
      <c r="C384" s="58"/>
      <c r="D384" s="58"/>
      <c r="E384" s="58"/>
      <c r="F384" s="59">
        <v>11</v>
      </c>
      <c r="G384" s="125" t="s">
        <v>293</v>
      </c>
      <c r="H384" s="143"/>
      <c r="I384" s="61"/>
      <c r="J384" s="60">
        <f>H384+I384</f>
        <v>0</v>
      </c>
      <c r="K384" s="61"/>
      <c r="L384" s="72" t="e">
        <f>#REF!+K384</f>
        <v>#REF!</v>
      </c>
      <c r="M384" s="143"/>
      <c r="N384" s="72" t="e">
        <f>L384+M384</f>
        <v>#REF!</v>
      </c>
      <c r="O384" s="72"/>
      <c r="P384" s="72" t="e">
        <f>O384+N384</f>
        <v>#REF!</v>
      </c>
      <c r="Q384" s="63"/>
      <c r="R384" s="72" t="e">
        <f>P384+Q384</f>
        <v>#REF!</v>
      </c>
      <c r="S384" s="72"/>
      <c r="T384" s="72" t="e">
        <f>R384+S384</f>
        <v>#REF!</v>
      </c>
      <c r="U384" s="72"/>
      <c r="V384" s="72" t="e">
        <f>T384+U384</f>
        <v>#REF!</v>
      </c>
      <c r="W384" s="72"/>
      <c r="X384" s="72" t="e">
        <f>V384+W384</f>
        <v>#REF!</v>
      </c>
      <c r="Y384" s="50"/>
      <c r="Z384" s="72" t="e">
        <f>X384+Y384</f>
        <v>#REF!</v>
      </c>
      <c r="AA384" s="72"/>
      <c r="AB384" s="128" t="e">
        <f>Z384+AA384</f>
        <v>#REF!</v>
      </c>
      <c r="AC384" s="7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</row>
    <row r="385" spans="1:188" ht="31.5" x14ac:dyDescent="0.2">
      <c r="A385" s="38"/>
      <c r="B385" s="39"/>
      <c r="C385" s="39"/>
      <c r="D385" s="39"/>
      <c r="E385" s="39" t="s">
        <v>35</v>
      </c>
      <c r="F385" s="40"/>
      <c r="G385" s="112" t="s">
        <v>294</v>
      </c>
      <c r="H385" s="113">
        <f t="shared" ref="H385:AB385" si="241">H386</f>
        <v>0</v>
      </c>
      <c r="I385" s="144">
        <f t="shared" si="241"/>
        <v>0</v>
      </c>
      <c r="J385" s="113">
        <f t="shared" si="241"/>
        <v>0</v>
      </c>
      <c r="K385" s="144">
        <f t="shared" si="241"/>
        <v>0</v>
      </c>
      <c r="L385" s="113" t="e">
        <f t="shared" si="241"/>
        <v>#REF!</v>
      </c>
      <c r="M385" s="113">
        <f>M386</f>
        <v>0</v>
      </c>
      <c r="N385" s="113" t="e">
        <f t="shared" si="241"/>
        <v>#REF!</v>
      </c>
      <c r="O385" s="113">
        <f t="shared" si="241"/>
        <v>0</v>
      </c>
      <c r="P385" s="113" t="e">
        <f t="shared" si="241"/>
        <v>#REF!</v>
      </c>
      <c r="Q385" s="144">
        <f>Q386</f>
        <v>0</v>
      </c>
      <c r="R385" s="113" t="e">
        <f t="shared" si="241"/>
        <v>#REF!</v>
      </c>
      <c r="S385" s="113">
        <f>S386</f>
        <v>0</v>
      </c>
      <c r="T385" s="113" t="e">
        <f t="shared" si="241"/>
        <v>#REF!</v>
      </c>
      <c r="U385" s="113">
        <f>U386</f>
        <v>0</v>
      </c>
      <c r="V385" s="113" t="e">
        <f t="shared" si="241"/>
        <v>#REF!</v>
      </c>
      <c r="W385" s="113">
        <f>W386</f>
        <v>0</v>
      </c>
      <c r="X385" s="113" t="e">
        <f t="shared" si="241"/>
        <v>#REF!</v>
      </c>
      <c r="Y385" s="113">
        <f>Y386</f>
        <v>0</v>
      </c>
      <c r="Z385" s="113" t="e">
        <f t="shared" si="241"/>
        <v>#REF!</v>
      </c>
      <c r="AA385" s="113">
        <f>AA386</f>
        <v>0</v>
      </c>
      <c r="AB385" s="114" t="e">
        <f t="shared" si="241"/>
        <v>#REF!</v>
      </c>
      <c r="AC385" s="113">
        <f>AC386</f>
        <v>0</v>
      </c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</row>
    <row r="386" spans="1:188" x14ac:dyDescent="0.2">
      <c r="A386" s="57"/>
      <c r="B386" s="58"/>
      <c r="C386" s="58"/>
      <c r="D386" s="58"/>
      <c r="E386" s="58"/>
      <c r="F386" s="59" t="s">
        <v>37</v>
      </c>
      <c r="G386" s="125" t="s">
        <v>295</v>
      </c>
      <c r="H386" s="143"/>
      <c r="I386" s="61"/>
      <c r="J386" s="60">
        <f>H386+I386</f>
        <v>0</v>
      </c>
      <c r="K386" s="61"/>
      <c r="L386" s="72" t="e">
        <f>#REF!+K386</f>
        <v>#REF!</v>
      </c>
      <c r="M386" s="143"/>
      <c r="N386" s="72" t="e">
        <f>L386+M386</f>
        <v>#REF!</v>
      </c>
      <c r="O386" s="169"/>
      <c r="P386" s="169" t="e">
        <f>O386+N386</f>
        <v>#REF!</v>
      </c>
      <c r="Q386" s="63"/>
      <c r="R386" s="169" t="e">
        <f>P386+Q386</f>
        <v>#REF!</v>
      </c>
      <c r="S386" s="169"/>
      <c r="T386" s="169" t="e">
        <f>R386+S386</f>
        <v>#REF!</v>
      </c>
      <c r="U386" s="169"/>
      <c r="V386" s="169" t="e">
        <f>T386+U386</f>
        <v>#REF!</v>
      </c>
      <c r="W386" s="169"/>
      <c r="X386" s="169" t="e">
        <f>V386+W386</f>
        <v>#REF!</v>
      </c>
      <c r="Y386" s="170"/>
      <c r="Z386" s="169" t="e">
        <f>X386+Y386</f>
        <v>#REF!</v>
      </c>
      <c r="AA386" s="169"/>
      <c r="AB386" s="128" t="e">
        <f>Z386+AA386</f>
        <v>#REF!</v>
      </c>
      <c r="AC386" s="169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</row>
    <row r="387" spans="1:188" ht="31.5" x14ac:dyDescent="0.2">
      <c r="A387" s="38"/>
      <c r="B387" s="39"/>
      <c r="C387" s="39"/>
      <c r="D387" s="39">
        <v>56</v>
      </c>
      <c r="E387" s="39"/>
      <c r="F387" s="40"/>
      <c r="G387" s="112" t="s">
        <v>199</v>
      </c>
      <c r="H387" s="111">
        <f>+H388+H389+H390+H391+H392+H393</f>
        <v>0</v>
      </c>
      <c r="I387" s="111">
        <f t="shared" ref="I387:AB387" si="242">+I388+I389+I390+I391+I392+I393</f>
        <v>0</v>
      </c>
      <c r="J387" s="111">
        <f t="shared" si="242"/>
        <v>0</v>
      </c>
      <c r="K387" s="111">
        <f t="shared" si="242"/>
        <v>0</v>
      </c>
      <c r="L387" s="111" t="e">
        <f t="shared" si="242"/>
        <v>#REF!</v>
      </c>
      <c r="M387" s="111">
        <f t="shared" si="242"/>
        <v>0</v>
      </c>
      <c r="N387" s="111" t="e">
        <f t="shared" si="242"/>
        <v>#REF!</v>
      </c>
      <c r="O387" s="111">
        <f t="shared" si="242"/>
        <v>0</v>
      </c>
      <c r="P387" s="111" t="e">
        <f t="shared" si="242"/>
        <v>#REF!</v>
      </c>
      <c r="Q387" s="111">
        <f t="shared" si="242"/>
        <v>0</v>
      </c>
      <c r="R387" s="111" t="e">
        <f t="shared" si="242"/>
        <v>#REF!</v>
      </c>
      <c r="S387" s="111">
        <f t="shared" si="242"/>
        <v>0</v>
      </c>
      <c r="T387" s="111" t="e">
        <f t="shared" si="242"/>
        <v>#REF!</v>
      </c>
      <c r="U387" s="111">
        <f t="shared" si="242"/>
        <v>0</v>
      </c>
      <c r="V387" s="111" t="e">
        <f t="shared" si="242"/>
        <v>#REF!</v>
      </c>
      <c r="W387" s="111">
        <f t="shared" si="242"/>
        <v>0</v>
      </c>
      <c r="X387" s="111" t="e">
        <f t="shared" si="242"/>
        <v>#REF!</v>
      </c>
      <c r="Y387" s="111">
        <f t="shared" si="242"/>
        <v>0</v>
      </c>
      <c r="Z387" s="111" t="e">
        <f t="shared" si="242"/>
        <v>#REF!</v>
      </c>
      <c r="AA387" s="111">
        <f t="shared" si="242"/>
        <v>0</v>
      </c>
      <c r="AB387" s="111" t="e">
        <f t="shared" si="242"/>
        <v>#REF!</v>
      </c>
      <c r="AC387" s="113">
        <f>AC388+AC389+AC392</f>
        <v>57600</v>
      </c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</row>
    <row r="388" spans="1:188" ht="15.75" x14ac:dyDescent="0.2">
      <c r="A388" s="57"/>
      <c r="B388" s="58"/>
      <c r="C388" s="58"/>
      <c r="D388" s="58"/>
      <c r="E388" s="171" t="s">
        <v>76</v>
      </c>
      <c r="F388" s="59"/>
      <c r="G388" s="125" t="s">
        <v>296</v>
      </c>
      <c r="H388" s="127"/>
      <c r="I388" s="63"/>
      <c r="J388" s="60">
        <f t="shared" ref="J388:J393" si="243">H388+I388</f>
        <v>0</v>
      </c>
      <c r="K388" s="63"/>
      <c r="L388" s="127" t="e">
        <f>#REF!+K388</f>
        <v>#REF!</v>
      </c>
      <c r="M388" s="127"/>
      <c r="N388" s="127" t="e">
        <f t="shared" ref="N388:N393" si="244">L388+M388</f>
        <v>#REF!</v>
      </c>
      <c r="O388" s="161"/>
      <c r="P388" s="161" t="e">
        <f t="shared" ref="P388:P393" si="245">N388+O388</f>
        <v>#REF!</v>
      </c>
      <c r="Q388" s="144"/>
      <c r="R388" s="161" t="e">
        <f t="shared" ref="R388:R393" si="246">P388+Q388</f>
        <v>#REF!</v>
      </c>
      <c r="S388" s="161"/>
      <c r="T388" s="161" t="e">
        <f t="shared" ref="T388:T393" si="247">R388+S388</f>
        <v>#REF!</v>
      </c>
      <c r="U388" s="161"/>
      <c r="V388" s="161" t="e">
        <f t="shared" ref="V388:V393" si="248">T388+U388</f>
        <v>#REF!</v>
      </c>
      <c r="W388" s="161"/>
      <c r="X388" s="161" t="e">
        <f t="shared" ref="X388:X393" si="249">V388+W388</f>
        <v>#REF!</v>
      </c>
      <c r="Y388" s="161"/>
      <c r="Z388" s="161" t="e">
        <f t="shared" ref="Z388:Z393" si="250">X388+Y388</f>
        <v>#REF!</v>
      </c>
      <c r="AA388" s="161"/>
      <c r="AB388" s="161" t="e">
        <f t="shared" ref="AB388:AB393" si="251">Z388+AA388</f>
        <v>#REF!</v>
      </c>
      <c r="AC388" s="161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</row>
    <row r="389" spans="1:188" x14ac:dyDescent="0.2">
      <c r="A389" s="57"/>
      <c r="B389" s="58"/>
      <c r="C389" s="58"/>
      <c r="D389" s="58"/>
      <c r="E389" s="171" t="s">
        <v>78</v>
      </c>
      <c r="F389" s="59"/>
      <c r="G389" s="125" t="s">
        <v>223</v>
      </c>
      <c r="H389" s="143"/>
      <c r="I389" s="61"/>
      <c r="J389" s="60">
        <f t="shared" si="243"/>
        <v>0</v>
      </c>
      <c r="K389" s="61"/>
      <c r="L389" s="127" t="e">
        <f>#REF!+K389</f>
        <v>#REF!</v>
      </c>
      <c r="M389" s="61"/>
      <c r="N389" s="127" t="e">
        <f t="shared" si="244"/>
        <v>#REF!</v>
      </c>
      <c r="O389" s="72"/>
      <c r="P389" s="161" t="e">
        <f t="shared" si="245"/>
        <v>#REF!</v>
      </c>
      <c r="Q389" s="63"/>
      <c r="R389" s="161" t="e">
        <f t="shared" si="246"/>
        <v>#REF!</v>
      </c>
      <c r="S389" s="72"/>
      <c r="T389" s="161" t="e">
        <f t="shared" si="247"/>
        <v>#REF!</v>
      </c>
      <c r="U389" s="72"/>
      <c r="V389" s="161" t="e">
        <f t="shared" si="248"/>
        <v>#REF!</v>
      </c>
      <c r="W389" s="72"/>
      <c r="X389" s="161" t="e">
        <f t="shared" si="249"/>
        <v>#REF!</v>
      </c>
      <c r="Y389" s="50"/>
      <c r="Z389" s="161" t="e">
        <f t="shared" si="250"/>
        <v>#REF!</v>
      </c>
      <c r="AA389" s="72"/>
      <c r="AB389" s="161" t="e">
        <f t="shared" si="251"/>
        <v>#REF!</v>
      </c>
      <c r="AC389" s="72">
        <v>57600</v>
      </c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</row>
    <row r="390" spans="1:188" x14ac:dyDescent="0.2">
      <c r="A390" s="57"/>
      <c r="B390" s="58"/>
      <c r="C390" s="58"/>
      <c r="D390" s="58"/>
      <c r="E390" s="171" t="s">
        <v>83</v>
      </c>
      <c r="F390" s="59"/>
      <c r="G390" s="125" t="s">
        <v>297</v>
      </c>
      <c r="H390" s="143"/>
      <c r="I390" s="61"/>
      <c r="J390" s="60">
        <f t="shared" si="243"/>
        <v>0</v>
      </c>
      <c r="K390" s="61"/>
      <c r="L390" s="127" t="e">
        <f>#REF!+K390</f>
        <v>#REF!</v>
      </c>
      <c r="M390" s="61"/>
      <c r="N390" s="127" t="e">
        <f t="shared" si="244"/>
        <v>#REF!</v>
      </c>
      <c r="O390" s="72"/>
      <c r="P390" s="161" t="e">
        <f t="shared" si="245"/>
        <v>#REF!</v>
      </c>
      <c r="Q390" s="63"/>
      <c r="R390" s="161" t="e">
        <f t="shared" si="246"/>
        <v>#REF!</v>
      </c>
      <c r="S390" s="72"/>
      <c r="T390" s="161" t="e">
        <f t="shared" si="247"/>
        <v>#REF!</v>
      </c>
      <c r="U390" s="72"/>
      <c r="V390" s="161" t="e">
        <f t="shared" si="248"/>
        <v>#REF!</v>
      </c>
      <c r="W390" s="72"/>
      <c r="X390" s="161" t="e">
        <f t="shared" si="249"/>
        <v>#REF!</v>
      </c>
      <c r="Y390" s="50"/>
      <c r="Z390" s="161" t="e">
        <f t="shared" si="250"/>
        <v>#REF!</v>
      </c>
      <c r="AA390" s="72"/>
      <c r="AB390" s="161" t="e">
        <f t="shared" si="251"/>
        <v>#REF!</v>
      </c>
      <c r="AC390" s="7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</row>
    <row r="391" spans="1:188" ht="30" x14ac:dyDescent="0.2">
      <c r="A391" s="57"/>
      <c r="B391" s="58"/>
      <c r="C391" s="58"/>
      <c r="D391" s="58"/>
      <c r="E391" s="171" t="s">
        <v>298</v>
      </c>
      <c r="F391" s="59"/>
      <c r="G391" s="125" t="s">
        <v>299</v>
      </c>
      <c r="H391" s="143"/>
      <c r="I391" s="61"/>
      <c r="J391" s="60">
        <f t="shared" si="243"/>
        <v>0</v>
      </c>
      <c r="K391" s="61"/>
      <c r="L391" s="127" t="e">
        <f>#REF!+K391</f>
        <v>#REF!</v>
      </c>
      <c r="M391" s="61"/>
      <c r="N391" s="127" t="e">
        <f t="shared" si="244"/>
        <v>#REF!</v>
      </c>
      <c r="O391" s="72"/>
      <c r="P391" s="161" t="e">
        <f t="shared" si="245"/>
        <v>#REF!</v>
      </c>
      <c r="Q391" s="63"/>
      <c r="R391" s="161" t="e">
        <f t="shared" si="246"/>
        <v>#REF!</v>
      </c>
      <c r="S391" s="72"/>
      <c r="T391" s="161" t="e">
        <f t="shared" si="247"/>
        <v>#REF!</v>
      </c>
      <c r="U391" s="72"/>
      <c r="V391" s="161" t="e">
        <f t="shared" si="248"/>
        <v>#REF!</v>
      </c>
      <c r="W391" s="72"/>
      <c r="X391" s="161" t="e">
        <f t="shared" si="249"/>
        <v>#REF!</v>
      </c>
      <c r="Y391" s="50"/>
      <c r="Z391" s="161" t="e">
        <f t="shared" si="250"/>
        <v>#REF!</v>
      </c>
      <c r="AA391" s="72"/>
      <c r="AB391" s="161" t="e">
        <f t="shared" si="251"/>
        <v>#REF!</v>
      </c>
      <c r="AC391" s="7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</row>
    <row r="392" spans="1:188" x14ac:dyDescent="0.2">
      <c r="A392" s="57"/>
      <c r="B392" s="58"/>
      <c r="C392" s="58"/>
      <c r="D392" s="58"/>
      <c r="E392" s="171" t="s">
        <v>300</v>
      </c>
      <c r="F392" s="59"/>
      <c r="G392" s="125" t="s">
        <v>301</v>
      </c>
      <c r="H392" s="143"/>
      <c r="I392" s="61"/>
      <c r="J392" s="60">
        <f t="shared" si="243"/>
        <v>0</v>
      </c>
      <c r="K392" s="61"/>
      <c r="L392" s="127" t="e">
        <f>#REF!+K392</f>
        <v>#REF!</v>
      </c>
      <c r="M392" s="143"/>
      <c r="N392" s="127" t="e">
        <f t="shared" si="244"/>
        <v>#REF!</v>
      </c>
      <c r="O392" s="72"/>
      <c r="P392" s="161" t="e">
        <f t="shared" si="245"/>
        <v>#REF!</v>
      </c>
      <c r="Q392" s="63"/>
      <c r="R392" s="161" t="e">
        <f t="shared" si="246"/>
        <v>#REF!</v>
      </c>
      <c r="S392" s="72"/>
      <c r="T392" s="161" t="e">
        <f t="shared" si="247"/>
        <v>#REF!</v>
      </c>
      <c r="U392" s="72"/>
      <c r="V392" s="161" t="e">
        <f t="shared" si="248"/>
        <v>#REF!</v>
      </c>
      <c r="W392" s="72"/>
      <c r="X392" s="161" t="e">
        <f t="shared" si="249"/>
        <v>#REF!</v>
      </c>
      <c r="Y392" s="50"/>
      <c r="Z392" s="161" t="e">
        <f t="shared" si="250"/>
        <v>#REF!</v>
      </c>
      <c r="AA392" s="72"/>
      <c r="AB392" s="161" t="e">
        <f t="shared" si="251"/>
        <v>#REF!</v>
      </c>
      <c r="AC392" s="7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</row>
    <row r="393" spans="1:188" x14ac:dyDescent="0.2">
      <c r="A393" s="57"/>
      <c r="B393" s="58"/>
      <c r="C393" s="58"/>
      <c r="D393" s="58"/>
      <c r="E393" s="171" t="s">
        <v>302</v>
      </c>
      <c r="F393" s="59"/>
      <c r="G393" s="125" t="s">
        <v>303</v>
      </c>
      <c r="H393" s="143"/>
      <c r="I393" s="61"/>
      <c r="J393" s="60">
        <f t="shared" si="243"/>
        <v>0</v>
      </c>
      <c r="K393" s="61"/>
      <c r="L393" s="127" t="e">
        <f>#REF!+K393</f>
        <v>#REF!</v>
      </c>
      <c r="M393" s="143"/>
      <c r="N393" s="127" t="e">
        <f t="shared" si="244"/>
        <v>#REF!</v>
      </c>
      <c r="O393" s="72"/>
      <c r="P393" s="161" t="e">
        <f t="shared" si="245"/>
        <v>#REF!</v>
      </c>
      <c r="Q393" s="63"/>
      <c r="R393" s="161" t="e">
        <f t="shared" si="246"/>
        <v>#REF!</v>
      </c>
      <c r="S393" s="72"/>
      <c r="T393" s="161" t="e">
        <f t="shared" si="247"/>
        <v>#REF!</v>
      </c>
      <c r="U393" s="72"/>
      <c r="V393" s="161" t="e">
        <f t="shared" si="248"/>
        <v>#REF!</v>
      </c>
      <c r="W393" s="72"/>
      <c r="X393" s="161" t="e">
        <f t="shared" si="249"/>
        <v>#REF!</v>
      </c>
      <c r="Y393" s="50"/>
      <c r="Z393" s="161" t="e">
        <f t="shared" si="250"/>
        <v>#REF!</v>
      </c>
      <c r="AA393" s="72"/>
      <c r="AB393" s="161" t="e">
        <f t="shared" si="251"/>
        <v>#REF!</v>
      </c>
      <c r="AC393" s="7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</row>
    <row r="394" spans="1:188" ht="15.75" x14ac:dyDescent="0.25">
      <c r="A394" s="172"/>
      <c r="B394" s="173"/>
      <c r="C394" s="173"/>
      <c r="D394" s="173">
        <v>57</v>
      </c>
      <c r="E394" s="173"/>
      <c r="F394" s="174"/>
      <c r="G394" s="112" t="s">
        <v>304</v>
      </c>
      <c r="H394" s="113">
        <f t="shared" ref="H394:AC394" si="252">H395</f>
        <v>2676310</v>
      </c>
      <c r="I394" s="113">
        <f t="shared" si="252"/>
        <v>498629</v>
      </c>
      <c r="J394" s="113">
        <f>+H394+I394</f>
        <v>3174939</v>
      </c>
      <c r="K394" s="113">
        <f t="shared" si="252"/>
        <v>0</v>
      </c>
      <c r="L394" s="113" t="e">
        <f>+#REF!+K394</f>
        <v>#REF!</v>
      </c>
      <c r="M394" s="113">
        <f t="shared" si="252"/>
        <v>0</v>
      </c>
      <c r="N394" s="113" t="e">
        <f>+L394+M394</f>
        <v>#REF!</v>
      </c>
      <c r="O394" s="113">
        <f t="shared" si="252"/>
        <v>0</v>
      </c>
      <c r="P394" s="113" t="e">
        <f>+N394+O394</f>
        <v>#REF!</v>
      </c>
      <c r="Q394" s="113">
        <f t="shared" si="252"/>
        <v>0</v>
      </c>
      <c r="R394" s="113" t="e">
        <f>+P394+Q394</f>
        <v>#REF!</v>
      </c>
      <c r="S394" s="113">
        <f t="shared" si="252"/>
        <v>0</v>
      </c>
      <c r="T394" s="113" t="e">
        <f>+R394+S394</f>
        <v>#REF!</v>
      </c>
      <c r="U394" s="113">
        <f t="shared" si="252"/>
        <v>0</v>
      </c>
      <c r="V394" s="113" t="e">
        <f>+T394+U394</f>
        <v>#REF!</v>
      </c>
      <c r="W394" s="113">
        <f t="shared" si="252"/>
        <v>0</v>
      </c>
      <c r="X394" s="113" t="e">
        <f>+V394+W394</f>
        <v>#REF!</v>
      </c>
      <c r="Y394" s="113">
        <f t="shared" si="252"/>
        <v>0</v>
      </c>
      <c r="Z394" s="113" t="e">
        <f>+X394+Y394</f>
        <v>#REF!</v>
      </c>
      <c r="AA394" s="113">
        <f t="shared" si="252"/>
        <v>0</v>
      </c>
      <c r="AB394" s="113" t="e">
        <f>+Z394+AA394</f>
        <v>#REF!</v>
      </c>
      <c r="AC394" s="113" t="e">
        <f t="shared" si="252"/>
        <v>#REF!</v>
      </c>
      <c r="AD394" s="92"/>
      <c r="AE394" s="92"/>
      <c r="AF394" s="92"/>
      <c r="AG394" s="92"/>
      <c r="AH394" s="92"/>
      <c r="AI394" s="92"/>
      <c r="AJ394" s="92"/>
      <c r="AK394" s="92"/>
      <c r="AL394" s="92"/>
      <c r="AM394" s="92"/>
      <c r="AN394" s="92"/>
      <c r="AO394" s="92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2"/>
      <c r="BC394" s="92"/>
      <c r="BD394" s="92"/>
      <c r="BE394" s="92"/>
      <c r="BF394" s="92"/>
      <c r="BG394" s="92"/>
      <c r="BH394" s="92"/>
      <c r="BI394" s="92"/>
      <c r="BJ394" s="92"/>
      <c r="BK394" s="92"/>
      <c r="BL394" s="92"/>
      <c r="BM394" s="92"/>
      <c r="BN394" s="92"/>
      <c r="BO394" s="92"/>
      <c r="BP394" s="92"/>
      <c r="BQ394" s="92"/>
      <c r="BR394" s="92"/>
      <c r="BS394" s="92"/>
      <c r="BT394" s="92"/>
      <c r="BU394" s="92"/>
      <c r="BV394" s="92"/>
      <c r="BW394" s="92"/>
      <c r="BX394" s="92"/>
      <c r="BY394" s="92"/>
      <c r="BZ394" s="92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</row>
    <row r="395" spans="1:188" ht="15.75" x14ac:dyDescent="0.25">
      <c r="A395" s="172"/>
      <c r="B395" s="173"/>
      <c r="C395" s="173"/>
      <c r="D395" s="173"/>
      <c r="E395" s="173" t="s">
        <v>35</v>
      </c>
      <c r="F395" s="174"/>
      <c r="G395" s="112" t="s">
        <v>305</v>
      </c>
      <c r="H395" s="113">
        <f t="shared" ref="H395:AC395" si="253">+H396</f>
        <v>2676310</v>
      </c>
      <c r="I395" s="113">
        <f t="shared" si="253"/>
        <v>498629</v>
      </c>
      <c r="J395" s="113">
        <f t="shared" ref="J395:V420" si="254">+H395+I395</f>
        <v>3174939</v>
      </c>
      <c r="K395" s="113">
        <f t="shared" si="253"/>
        <v>0</v>
      </c>
      <c r="L395" s="113" t="e">
        <f>+#REF!+K395</f>
        <v>#REF!</v>
      </c>
      <c r="M395" s="113">
        <f t="shared" si="253"/>
        <v>0</v>
      </c>
      <c r="N395" s="113" t="e">
        <f t="shared" si="254"/>
        <v>#REF!</v>
      </c>
      <c r="O395" s="113">
        <f t="shared" si="253"/>
        <v>0</v>
      </c>
      <c r="P395" s="113" t="e">
        <f t="shared" si="254"/>
        <v>#REF!</v>
      </c>
      <c r="Q395" s="113">
        <f t="shared" si="253"/>
        <v>0</v>
      </c>
      <c r="R395" s="113" t="e">
        <f t="shared" si="254"/>
        <v>#REF!</v>
      </c>
      <c r="S395" s="113">
        <f t="shared" si="253"/>
        <v>0</v>
      </c>
      <c r="T395" s="113" t="e">
        <f t="shared" si="254"/>
        <v>#REF!</v>
      </c>
      <c r="U395" s="113">
        <f t="shared" si="253"/>
        <v>0</v>
      </c>
      <c r="V395" s="113" t="e">
        <f t="shared" si="254"/>
        <v>#REF!</v>
      </c>
      <c r="W395" s="113">
        <f t="shared" si="253"/>
        <v>0</v>
      </c>
      <c r="X395" s="113" t="e">
        <f t="shared" ref="X395:Z419" si="255">+V395+W395</f>
        <v>#REF!</v>
      </c>
      <c r="Y395" s="113">
        <f t="shared" si="253"/>
        <v>0</v>
      </c>
      <c r="Z395" s="113" t="e">
        <f t="shared" si="255"/>
        <v>#REF!</v>
      </c>
      <c r="AA395" s="113">
        <f t="shared" si="253"/>
        <v>0</v>
      </c>
      <c r="AB395" s="113" t="e">
        <f t="shared" ref="AB395:AB419" si="256">+Z395+AA395</f>
        <v>#REF!</v>
      </c>
      <c r="AC395" s="113" t="e">
        <f t="shared" si="253"/>
        <v>#REF!</v>
      </c>
      <c r="AD395" s="92"/>
      <c r="AE395" s="92"/>
      <c r="AF395" s="92"/>
      <c r="AG395" s="92"/>
      <c r="AH395" s="92"/>
      <c r="AI395" s="92"/>
      <c r="AJ395" s="92"/>
      <c r="AK395" s="92"/>
      <c r="AL395" s="92"/>
      <c r="AM395" s="92"/>
      <c r="AN395" s="92"/>
      <c r="AO395" s="92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2"/>
      <c r="BC395" s="92"/>
      <c r="BD395" s="92"/>
      <c r="BE395" s="92"/>
      <c r="BF395" s="92"/>
      <c r="BG395" s="92"/>
      <c r="BH395" s="92"/>
      <c r="BI395" s="92"/>
      <c r="BJ395" s="92"/>
      <c r="BK395" s="92"/>
      <c r="BL395" s="92"/>
      <c r="BM395" s="92"/>
      <c r="BN395" s="92"/>
      <c r="BO395" s="92"/>
      <c r="BP395" s="92"/>
      <c r="BQ395" s="92"/>
      <c r="BR395" s="92"/>
      <c r="BS395" s="92"/>
      <c r="BT395" s="92"/>
      <c r="BU395" s="92"/>
      <c r="BV395" s="92"/>
      <c r="BW395" s="92"/>
      <c r="BX395" s="92"/>
      <c r="BY395" s="92"/>
      <c r="BZ395" s="92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</row>
    <row r="396" spans="1:188" ht="15.75" x14ac:dyDescent="0.25">
      <c r="A396" s="172"/>
      <c r="B396" s="173"/>
      <c r="C396" s="173"/>
      <c r="D396" s="173"/>
      <c r="E396" s="173"/>
      <c r="F396" s="174" t="s">
        <v>37</v>
      </c>
      <c r="G396" s="112" t="s">
        <v>306</v>
      </c>
      <c r="H396" s="113">
        <f>+H397+H407+H409+H414+H415+H416+H417+H418+H419+H411</f>
        <v>2676310</v>
      </c>
      <c r="I396" s="113">
        <f t="shared" ref="I396:AC396" si="257">+I397+I407+I409+I414+I415+I416+I417+I418+I419+I411</f>
        <v>498629</v>
      </c>
      <c r="J396" s="113">
        <f t="shared" si="254"/>
        <v>3174939</v>
      </c>
      <c r="K396" s="113">
        <f t="shared" si="257"/>
        <v>0</v>
      </c>
      <c r="L396" s="113" t="e">
        <f>+#REF!+K396</f>
        <v>#REF!</v>
      </c>
      <c r="M396" s="113">
        <f t="shared" si="257"/>
        <v>0</v>
      </c>
      <c r="N396" s="113" t="e">
        <f t="shared" si="254"/>
        <v>#REF!</v>
      </c>
      <c r="O396" s="113">
        <f t="shared" si="257"/>
        <v>0</v>
      </c>
      <c r="P396" s="113" t="e">
        <f t="shared" si="254"/>
        <v>#REF!</v>
      </c>
      <c r="Q396" s="113">
        <f t="shared" si="257"/>
        <v>0</v>
      </c>
      <c r="R396" s="113" t="e">
        <f t="shared" si="254"/>
        <v>#REF!</v>
      </c>
      <c r="S396" s="113">
        <f t="shared" si="257"/>
        <v>0</v>
      </c>
      <c r="T396" s="113" t="e">
        <f t="shared" si="254"/>
        <v>#REF!</v>
      </c>
      <c r="U396" s="113">
        <f t="shared" si="257"/>
        <v>0</v>
      </c>
      <c r="V396" s="113" t="e">
        <f t="shared" si="254"/>
        <v>#REF!</v>
      </c>
      <c r="W396" s="113">
        <f t="shared" si="257"/>
        <v>0</v>
      </c>
      <c r="X396" s="113" t="e">
        <f t="shared" si="255"/>
        <v>#REF!</v>
      </c>
      <c r="Y396" s="113">
        <f t="shared" si="257"/>
        <v>0</v>
      </c>
      <c r="Z396" s="113" t="e">
        <f t="shared" si="255"/>
        <v>#REF!</v>
      </c>
      <c r="AA396" s="113">
        <f t="shared" si="257"/>
        <v>0</v>
      </c>
      <c r="AB396" s="113" t="e">
        <f t="shared" si="256"/>
        <v>#REF!</v>
      </c>
      <c r="AC396" s="113" t="e">
        <f t="shared" si="257"/>
        <v>#REF!</v>
      </c>
      <c r="AD396" s="92"/>
      <c r="AE396" s="92"/>
      <c r="AF396" s="92"/>
      <c r="AG396" s="92"/>
      <c r="AH396" s="92"/>
      <c r="AI396" s="92"/>
      <c r="AJ396" s="92"/>
      <c r="AK396" s="92"/>
      <c r="AL396" s="92"/>
      <c r="AM396" s="92"/>
      <c r="AN396" s="92"/>
      <c r="AO396" s="92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2"/>
      <c r="BC396" s="92"/>
      <c r="BD396" s="92"/>
      <c r="BE396" s="92"/>
      <c r="BF396" s="92"/>
      <c r="BG396" s="92"/>
      <c r="BH396" s="92"/>
      <c r="BI396" s="92"/>
      <c r="BJ396" s="92"/>
      <c r="BK396" s="92"/>
      <c r="BL396" s="92"/>
      <c r="BM396" s="92"/>
      <c r="BN396" s="92"/>
      <c r="BO396" s="92"/>
      <c r="BP396" s="92"/>
      <c r="BQ396" s="92"/>
      <c r="BR396" s="92"/>
      <c r="BS396" s="92"/>
      <c r="BT396" s="92"/>
      <c r="BU396" s="92"/>
      <c r="BV396" s="92"/>
      <c r="BW396" s="92"/>
      <c r="BX396" s="92"/>
      <c r="BY396" s="92"/>
      <c r="BZ396" s="92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</row>
    <row r="397" spans="1:188" ht="15.75" x14ac:dyDescent="0.25">
      <c r="A397" s="172"/>
      <c r="B397" s="173"/>
      <c r="C397" s="173"/>
      <c r="D397" s="173"/>
      <c r="E397" s="173"/>
      <c r="F397" s="174"/>
      <c r="G397" s="168" t="s">
        <v>307</v>
      </c>
      <c r="H397" s="113">
        <f t="shared" ref="H397:AC397" si="258">+H398+H399</f>
        <v>48783</v>
      </c>
      <c r="I397" s="113">
        <f t="shared" si="258"/>
        <v>11822</v>
      </c>
      <c r="J397" s="113">
        <f t="shared" si="254"/>
        <v>60605</v>
      </c>
      <c r="K397" s="113">
        <f t="shared" si="258"/>
        <v>0</v>
      </c>
      <c r="L397" s="113" t="e">
        <f>+#REF!+K397</f>
        <v>#REF!</v>
      </c>
      <c r="M397" s="113">
        <f t="shared" si="258"/>
        <v>0</v>
      </c>
      <c r="N397" s="113" t="e">
        <f t="shared" si="254"/>
        <v>#REF!</v>
      </c>
      <c r="O397" s="113">
        <f t="shared" si="258"/>
        <v>0</v>
      </c>
      <c r="P397" s="113" t="e">
        <f t="shared" si="254"/>
        <v>#REF!</v>
      </c>
      <c r="Q397" s="113">
        <f t="shared" si="258"/>
        <v>0</v>
      </c>
      <c r="R397" s="113" t="e">
        <f t="shared" si="254"/>
        <v>#REF!</v>
      </c>
      <c r="S397" s="113">
        <f t="shared" si="258"/>
        <v>0</v>
      </c>
      <c r="T397" s="113" t="e">
        <f t="shared" si="254"/>
        <v>#REF!</v>
      </c>
      <c r="U397" s="113">
        <f t="shared" si="258"/>
        <v>0</v>
      </c>
      <c r="V397" s="113" t="e">
        <f t="shared" si="254"/>
        <v>#REF!</v>
      </c>
      <c r="W397" s="113">
        <f t="shared" si="258"/>
        <v>0</v>
      </c>
      <c r="X397" s="113" t="e">
        <f t="shared" si="255"/>
        <v>#REF!</v>
      </c>
      <c r="Y397" s="113">
        <f t="shared" si="258"/>
        <v>0</v>
      </c>
      <c r="Z397" s="113" t="e">
        <f t="shared" si="255"/>
        <v>#REF!</v>
      </c>
      <c r="AA397" s="113">
        <f t="shared" si="258"/>
        <v>0</v>
      </c>
      <c r="AB397" s="113" t="e">
        <f t="shared" si="256"/>
        <v>#REF!</v>
      </c>
      <c r="AC397" s="113">
        <f t="shared" si="258"/>
        <v>0</v>
      </c>
      <c r="AD397" s="92"/>
      <c r="AE397" s="92"/>
      <c r="AF397" s="92"/>
      <c r="AG397" s="92"/>
      <c r="AH397" s="92"/>
      <c r="AI397" s="92"/>
      <c r="AJ397" s="92"/>
      <c r="AK397" s="92"/>
      <c r="AL397" s="92"/>
      <c r="AM397" s="92"/>
      <c r="AN397" s="92"/>
      <c r="AO397" s="92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2"/>
      <c r="BC397" s="92"/>
      <c r="BD397" s="92"/>
      <c r="BE397" s="92"/>
      <c r="BF397" s="92"/>
      <c r="BG397" s="92"/>
      <c r="BH397" s="92"/>
      <c r="BI397" s="92"/>
      <c r="BJ397" s="92"/>
      <c r="BK397" s="92"/>
      <c r="BL397" s="92"/>
      <c r="BM397" s="92"/>
      <c r="BN397" s="92"/>
      <c r="BO397" s="92"/>
      <c r="BP397" s="92"/>
      <c r="BQ397" s="92"/>
      <c r="BR397" s="92"/>
      <c r="BS397" s="92"/>
      <c r="BT397" s="92"/>
      <c r="BU397" s="92"/>
      <c r="BV397" s="92"/>
      <c r="BW397" s="92"/>
      <c r="BX397" s="92"/>
      <c r="BY397" s="92"/>
      <c r="BZ397" s="92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</row>
    <row r="398" spans="1:188" ht="15.75" x14ac:dyDescent="0.2">
      <c r="A398" s="175"/>
      <c r="B398" s="176"/>
      <c r="C398" s="176"/>
      <c r="D398" s="176"/>
      <c r="E398" s="176"/>
      <c r="F398" s="177"/>
      <c r="G398" s="158" t="s">
        <v>308</v>
      </c>
      <c r="H398" s="159">
        <v>42533</v>
      </c>
      <c r="I398" s="159">
        <v>11822</v>
      </c>
      <c r="J398" s="113">
        <f t="shared" si="254"/>
        <v>54355</v>
      </c>
      <c r="K398" s="159"/>
      <c r="L398" s="113" t="e">
        <f>+#REF!+K398</f>
        <v>#REF!</v>
      </c>
      <c r="M398" s="159"/>
      <c r="N398" s="113" t="e">
        <f t="shared" si="254"/>
        <v>#REF!</v>
      </c>
      <c r="O398" s="50"/>
      <c r="P398" s="113" t="e">
        <f t="shared" si="254"/>
        <v>#REF!</v>
      </c>
      <c r="Q398" s="178"/>
      <c r="R398" s="113" t="e">
        <f t="shared" si="254"/>
        <v>#REF!</v>
      </c>
      <c r="S398" s="50"/>
      <c r="T398" s="113" t="e">
        <f t="shared" si="254"/>
        <v>#REF!</v>
      </c>
      <c r="U398" s="50"/>
      <c r="V398" s="113" t="e">
        <f t="shared" si="254"/>
        <v>#REF!</v>
      </c>
      <c r="W398" s="50"/>
      <c r="X398" s="113" t="e">
        <f t="shared" si="255"/>
        <v>#REF!</v>
      </c>
      <c r="Y398" s="50"/>
      <c r="Z398" s="113" t="e">
        <f t="shared" si="255"/>
        <v>#REF!</v>
      </c>
      <c r="AA398" s="50"/>
      <c r="AB398" s="113" t="e">
        <f t="shared" si="256"/>
        <v>#REF!</v>
      </c>
      <c r="AC398" s="50"/>
      <c r="AD398" s="92"/>
      <c r="AE398" s="92"/>
      <c r="AF398" s="92"/>
      <c r="AG398" s="92"/>
      <c r="AH398" s="92"/>
      <c r="AI398" s="92"/>
      <c r="AJ398" s="92"/>
      <c r="AK398" s="92"/>
      <c r="AL398" s="92"/>
      <c r="AM398" s="92"/>
      <c r="AN398" s="92"/>
      <c r="AO398" s="92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2"/>
      <c r="BC398" s="92"/>
      <c r="BD398" s="92"/>
      <c r="BE398" s="92"/>
      <c r="BF398" s="92"/>
      <c r="BG398" s="92"/>
      <c r="BH398" s="92"/>
      <c r="BI398" s="92"/>
      <c r="BJ398" s="92"/>
      <c r="BK398" s="92"/>
      <c r="BL398" s="92"/>
      <c r="BM398" s="92"/>
      <c r="BN398" s="92"/>
      <c r="BO398" s="92"/>
      <c r="BP398" s="92"/>
      <c r="BQ398" s="92"/>
      <c r="BR398" s="92"/>
      <c r="BS398" s="92"/>
      <c r="BT398" s="92"/>
      <c r="BU398" s="92"/>
      <c r="BV398" s="92"/>
      <c r="BW398" s="92"/>
      <c r="BX398" s="92"/>
      <c r="BY398" s="92"/>
      <c r="BZ398" s="92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</row>
    <row r="399" spans="1:188" ht="15.75" x14ac:dyDescent="0.2">
      <c r="A399" s="175"/>
      <c r="B399" s="176"/>
      <c r="C399" s="176"/>
      <c r="D399" s="176"/>
      <c r="E399" s="176"/>
      <c r="F399" s="177"/>
      <c r="G399" s="158" t="s">
        <v>309</v>
      </c>
      <c r="H399" s="159">
        <v>6250</v>
      </c>
      <c r="I399" s="159">
        <v>0</v>
      </c>
      <c r="J399" s="113">
        <f t="shared" si="254"/>
        <v>6250</v>
      </c>
      <c r="K399" s="159">
        <f t="shared" ref="K399:AA399" si="259">+K400+K401+K402+K403</f>
        <v>0</v>
      </c>
      <c r="L399" s="113" t="e">
        <f>+#REF!+K399</f>
        <v>#REF!</v>
      </c>
      <c r="M399" s="159">
        <f t="shared" si="259"/>
        <v>0</v>
      </c>
      <c r="N399" s="113" t="e">
        <f t="shared" si="254"/>
        <v>#REF!</v>
      </c>
      <c r="O399" s="159">
        <f t="shared" si="259"/>
        <v>0</v>
      </c>
      <c r="P399" s="113" t="e">
        <f t="shared" si="254"/>
        <v>#REF!</v>
      </c>
      <c r="Q399" s="159">
        <f t="shared" si="259"/>
        <v>0</v>
      </c>
      <c r="R399" s="113" t="e">
        <f t="shared" si="254"/>
        <v>#REF!</v>
      </c>
      <c r="S399" s="159">
        <f t="shared" si="259"/>
        <v>0</v>
      </c>
      <c r="T399" s="113" t="e">
        <f t="shared" si="254"/>
        <v>#REF!</v>
      </c>
      <c r="U399" s="159">
        <f t="shared" si="259"/>
        <v>0</v>
      </c>
      <c r="V399" s="113" t="e">
        <f t="shared" si="254"/>
        <v>#REF!</v>
      </c>
      <c r="W399" s="159">
        <f t="shared" si="259"/>
        <v>0</v>
      </c>
      <c r="X399" s="113" t="e">
        <f t="shared" si="255"/>
        <v>#REF!</v>
      </c>
      <c r="Y399" s="159">
        <f t="shared" si="259"/>
        <v>0</v>
      </c>
      <c r="Z399" s="113" t="e">
        <f t="shared" si="255"/>
        <v>#REF!</v>
      </c>
      <c r="AA399" s="159">
        <f t="shared" si="259"/>
        <v>0</v>
      </c>
      <c r="AB399" s="113" t="e">
        <f t="shared" si="256"/>
        <v>#REF!</v>
      </c>
      <c r="AC399" s="50"/>
      <c r="AD399" s="92"/>
      <c r="AE399" s="92"/>
      <c r="AF399" s="92"/>
      <c r="AG399" s="92"/>
      <c r="AH399" s="92"/>
      <c r="AI399" s="92"/>
      <c r="AJ399" s="92"/>
      <c r="AK399" s="92"/>
      <c r="AL399" s="92"/>
      <c r="AM399" s="92"/>
      <c r="AN399" s="92"/>
      <c r="AO399" s="92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2"/>
      <c r="BC399" s="92"/>
      <c r="BD399" s="92"/>
      <c r="BE399" s="92"/>
      <c r="BF399" s="92"/>
      <c r="BG399" s="92"/>
      <c r="BH399" s="92"/>
      <c r="BI399" s="92"/>
      <c r="BJ399" s="92"/>
      <c r="BK399" s="92"/>
      <c r="BL399" s="92"/>
      <c r="BM399" s="92"/>
      <c r="BN399" s="92"/>
      <c r="BO399" s="92"/>
      <c r="BP399" s="92"/>
      <c r="BQ399" s="92"/>
      <c r="BR399" s="92"/>
      <c r="BS399" s="92"/>
      <c r="BT399" s="92"/>
      <c r="BU399" s="92"/>
      <c r="BV399" s="92"/>
      <c r="BW399" s="92"/>
      <c r="BX399" s="92"/>
      <c r="BY399" s="92"/>
      <c r="BZ399" s="92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</row>
    <row r="400" spans="1:188" ht="15.75" x14ac:dyDescent="0.2">
      <c r="A400" s="175"/>
      <c r="B400" s="176"/>
      <c r="C400" s="176"/>
      <c r="D400" s="176"/>
      <c r="E400" s="176"/>
      <c r="F400" s="177"/>
      <c r="G400" s="158" t="s">
        <v>310</v>
      </c>
      <c r="H400" s="159">
        <v>6250</v>
      </c>
      <c r="I400" s="159">
        <v>0</v>
      </c>
      <c r="J400" s="113">
        <f t="shared" si="254"/>
        <v>6250</v>
      </c>
      <c r="K400" s="159"/>
      <c r="L400" s="113" t="e">
        <f>+#REF!+K400</f>
        <v>#REF!</v>
      </c>
      <c r="M400" s="159"/>
      <c r="N400" s="113" t="e">
        <f t="shared" si="254"/>
        <v>#REF!</v>
      </c>
      <c r="O400" s="50"/>
      <c r="P400" s="113" t="e">
        <f t="shared" si="254"/>
        <v>#REF!</v>
      </c>
      <c r="Q400" s="178"/>
      <c r="R400" s="113" t="e">
        <f t="shared" si="254"/>
        <v>#REF!</v>
      </c>
      <c r="S400" s="50"/>
      <c r="T400" s="113" t="e">
        <f t="shared" si="254"/>
        <v>#REF!</v>
      </c>
      <c r="U400" s="50"/>
      <c r="V400" s="113" t="e">
        <f t="shared" si="254"/>
        <v>#REF!</v>
      </c>
      <c r="W400" s="50"/>
      <c r="X400" s="113" t="e">
        <f t="shared" si="255"/>
        <v>#REF!</v>
      </c>
      <c r="Y400" s="50"/>
      <c r="Z400" s="113" t="e">
        <f t="shared" si="255"/>
        <v>#REF!</v>
      </c>
      <c r="AA400" s="50"/>
      <c r="AB400" s="113" t="e">
        <f t="shared" si="256"/>
        <v>#REF!</v>
      </c>
      <c r="AC400" s="50"/>
      <c r="AD400" s="92"/>
      <c r="AE400" s="92"/>
      <c r="AF400" s="92"/>
      <c r="AG400" s="92"/>
      <c r="AH400" s="92"/>
      <c r="AI400" s="92"/>
      <c r="AJ400" s="92"/>
      <c r="AK400" s="92"/>
      <c r="AL400" s="92"/>
      <c r="AM400" s="92"/>
      <c r="AN400" s="92"/>
      <c r="AO400" s="92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2"/>
      <c r="BC400" s="92"/>
      <c r="BD400" s="92"/>
      <c r="BE400" s="92"/>
      <c r="BF400" s="92"/>
      <c r="BG400" s="92"/>
      <c r="BH400" s="92"/>
      <c r="BI400" s="92"/>
      <c r="BJ400" s="92"/>
      <c r="BK400" s="92"/>
      <c r="BL400" s="92"/>
      <c r="BM400" s="92"/>
      <c r="BN400" s="92"/>
      <c r="BO400" s="92"/>
      <c r="BP400" s="92"/>
      <c r="BQ400" s="92"/>
      <c r="BR400" s="92"/>
      <c r="BS400" s="92"/>
      <c r="BT400" s="92"/>
      <c r="BU400" s="92"/>
      <c r="BV400" s="92"/>
      <c r="BW400" s="92"/>
      <c r="BX400" s="92"/>
      <c r="BY400" s="92"/>
      <c r="BZ400" s="92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</row>
    <row r="401" spans="1:188" ht="15.75" x14ac:dyDescent="0.2">
      <c r="A401" s="175"/>
      <c r="B401" s="176"/>
      <c r="C401" s="176"/>
      <c r="D401" s="176"/>
      <c r="E401" s="176"/>
      <c r="F401" s="177"/>
      <c r="G401" s="158" t="s">
        <v>311</v>
      </c>
      <c r="H401" s="159"/>
      <c r="I401" s="159"/>
      <c r="J401" s="113">
        <f t="shared" si="254"/>
        <v>0</v>
      </c>
      <c r="K401" s="159"/>
      <c r="L401" s="113" t="e">
        <f>+#REF!+K401</f>
        <v>#REF!</v>
      </c>
      <c r="M401" s="159"/>
      <c r="N401" s="113" t="e">
        <f t="shared" si="254"/>
        <v>#REF!</v>
      </c>
      <c r="O401" s="50"/>
      <c r="P401" s="113" t="e">
        <f t="shared" si="254"/>
        <v>#REF!</v>
      </c>
      <c r="Q401" s="178"/>
      <c r="R401" s="113" t="e">
        <f t="shared" si="254"/>
        <v>#REF!</v>
      </c>
      <c r="S401" s="50"/>
      <c r="T401" s="113" t="e">
        <f t="shared" si="254"/>
        <v>#REF!</v>
      </c>
      <c r="U401" s="50"/>
      <c r="V401" s="113" t="e">
        <f t="shared" si="254"/>
        <v>#REF!</v>
      </c>
      <c r="W401" s="50"/>
      <c r="X401" s="113" t="e">
        <f t="shared" si="255"/>
        <v>#REF!</v>
      </c>
      <c r="Y401" s="50"/>
      <c r="Z401" s="113" t="e">
        <f t="shared" si="255"/>
        <v>#REF!</v>
      </c>
      <c r="AA401" s="50"/>
      <c r="AB401" s="113" t="e">
        <f t="shared" si="256"/>
        <v>#REF!</v>
      </c>
      <c r="AC401" s="50"/>
      <c r="AD401" s="92"/>
      <c r="AE401" s="92"/>
      <c r="AF401" s="92"/>
      <c r="AG401" s="92"/>
      <c r="AH401" s="92"/>
      <c r="AI401" s="92"/>
      <c r="AJ401" s="92"/>
      <c r="AK401" s="92"/>
      <c r="AL401" s="92"/>
      <c r="AM401" s="92"/>
      <c r="AN401" s="92"/>
      <c r="AO401" s="92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2"/>
      <c r="BC401" s="92"/>
      <c r="BD401" s="92"/>
      <c r="BE401" s="92"/>
      <c r="BF401" s="92"/>
      <c r="BG401" s="92"/>
      <c r="BH401" s="92"/>
      <c r="BI401" s="92"/>
      <c r="BJ401" s="92"/>
      <c r="BK401" s="92"/>
      <c r="BL401" s="92"/>
      <c r="BM401" s="92"/>
      <c r="BN401" s="92"/>
      <c r="BO401" s="92"/>
      <c r="BP401" s="92"/>
      <c r="BQ401" s="92"/>
      <c r="BR401" s="92"/>
      <c r="BS401" s="92"/>
      <c r="BT401" s="92"/>
      <c r="BU401" s="92"/>
      <c r="BV401" s="92"/>
      <c r="BW401" s="92"/>
      <c r="BX401" s="92"/>
      <c r="BY401" s="92"/>
      <c r="BZ401" s="92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</row>
    <row r="402" spans="1:188" ht="15.75" x14ac:dyDescent="0.2">
      <c r="A402" s="175"/>
      <c r="B402" s="176"/>
      <c r="C402" s="176"/>
      <c r="D402" s="176"/>
      <c r="E402" s="176"/>
      <c r="F402" s="177"/>
      <c r="G402" s="158" t="s">
        <v>312</v>
      </c>
      <c r="H402" s="159"/>
      <c r="I402" s="159"/>
      <c r="J402" s="113">
        <f t="shared" si="254"/>
        <v>0</v>
      </c>
      <c r="K402" s="159"/>
      <c r="L402" s="113" t="e">
        <f>+#REF!+K402</f>
        <v>#REF!</v>
      </c>
      <c r="M402" s="159"/>
      <c r="N402" s="113" t="e">
        <f t="shared" si="254"/>
        <v>#REF!</v>
      </c>
      <c r="O402" s="50"/>
      <c r="P402" s="113" t="e">
        <f t="shared" si="254"/>
        <v>#REF!</v>
      </c>
      <c r="Q402" s="178"/>
      <c r="R402" s="113" t="e">
        <f t="shared" si="254"/>
        <v>#REF!</v>
      </c>
      <c r="S402" s="50"/>
      <c r="T402" s="113" t="e">
        <f t="shared" si="254"/>
        <v>#REF!</v>
      </c>
      <c r="U402" s="50"/>
      <c r="V402" s="113" t="e">
        <f t="shared" si="254"/>
        <v>#REF!</v>
      </c>
      <c r="W402" s="50"/>
      <c r="X402" s="113" t="e">
        <f t="shared" si="255"/>
        <v>#REF!</v>
      </c>
      <c r="Y402" s="50"/>
      <c r="Z402" s="113" t="e">
        <f t="shared" si="255"/>
        <v>#REF!</v>
      </c>
      <c r="AA402" s="50"/>
      <c r="AB402" s="113" t="e">
        <f t="shared" si="256"/>
        <v>#REF!</v>
      </c>
      <c r="AC402" s="50"/>
      <c r="AD402" s="92"/>
      <c r="AE402" s="92"/>
      <c r="AF402" s="92"/>
      <c r="AG402" s="92"/>
      <c r="AH402" s="92"/>
      <c r="AI402" s="92"/>
      <c r="AJ402" s="92"/>
      <c r="AK402" s="92"/>
      <c r="AL402" s="92"/>
      <c r="AM402" s="92"/>
      <c r="AN402" s="92"/>
      <c r="AO402" s="92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2"/>
      <c r="BC402" s="92"/>
      <c r="BD402" s="92"/>
      <c r="BE402" s="92"/>
      <c r="BF402" s="92"/>
      <c r="BG402" s="92"/>
      <c r="BH402" s="92"/>
      <c r="BI402" s="92"/>
      <c r="BJ402" s="92"/>
      <c r="BK402" s="92"/>
      <c r="BL402" s="92"/>
      <c r="BM402" s="92"/>
      <c r="BN402" s="92"/>
      <c r="BO402" s="92"/>
      <c r="BP402" s="92"/>
      <c r="BQ402" s="92"/>
      <c r="BR402" s="92"/>
      <c r="BS402" s="92"/>
      <c r="BT402" s="92"/>
      <c r="BU402" s="92"/>
      <c r="BV402" s="92"/>
      <c r="BW402" s="92"/>
      <c r="BX402" s="92"/>
      <c r="BY402" s="92"/>
      <c r="BZ402" s="92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</row>
    <row r="403" spans="1:188" ht="15.75" x14ac:dyDescent="0.2">
      <c r="A403" s="175"/>
      <c r="B403" s="176"/>
      <c r="C403" s="176"/>
      <c r="D403" s="176"/>
      <c r="E403" s="176"/>
      <c r="F403" s="177"/>
      <c r="G403" s="158" t="s">
        <v>313</v>
      </c>
      <c r="H403" s="159">
        <f>+H404+H405+H406</f>
        <v>0</v>
      </c>
      <c r="I403" s="159">
        <f t="shared" ref="I403:AC403" si="260">+I404+I405+I406</f>
        <v>0</v>
      </c>
      <c r="J403" s="113">
        <f t="shared" si="254"/>
        <v>0</v>
      </c>
      <c r="K403" s="159">
        <f t="shared" si="260"/>
        <v>0</v>
      </c>
      <c r="L403" s="113" t="e">
        <f>+#REF!+K403</f>
        <v>#REF!</v>
      </c>
      <c r="M403" s="159">
        <f t="shared" si="260"/>
        <v>0</v>
      </c>
      <c r="N403" s="113" t="e">
        <f t="shared" si="254"/>
        <v>#REF!</v>
      </c>
      <c r="O403" s="159">
        <f t="shared" si="260"/>
        <v>0</v>
      </c>
      <c r="P403" s="113" t="e">
        <f t="shared" si="254"/>
        <v>#REF!</v>
      </c>
      <c r="Q403" s="159">
        <f t="shared" si="260"/>
        <v>0</v>
      </c>
      <c r="R403" s="113" t="e">
        <f t="shared" si="254"/>
        <v>#REF!</v>
      </c>
      <c r="S403" s="159">
        <f t="shared" si="260"/>
        <v>0</v>
      </c>
      <c r="T403" s="113" t="e">
        <f t="shared" si="254"/>
        <v>#REF!</v>
      </c>
      <c r="U403" s="159">
        <f t="shared" si="260"/>
        <v>0</v>
      </c>
      <c r="V403" s="113" t="e">
        <f t="shared" si="254"/>
        <v>#REF!</v>
      </c>
      <c r="W403" s="159">
        <f t="shared" si="260"/>
        <v>0</v>
      </c>
      <c r="X403" s="113" t="e">
        <f t="shared" si="255"/>
        <v>#REF!</v>
      </c>
      <c r="Y403" s="159">
        <f t="shared" si="260"/>
        <v>0</v>
      </c>
      <c r="Z403" s="113" t="e">
        <f t="shared" si="255"/>
        <v>#REF!</v>
      </c>
      <c r="AA403" s="159">
        <f t="shared" si="260"/>
        <v>0</v>
      </c>
      <c r="AB403" s="113" t="e">
        <f t="shared" si="256"/>
        <v>#REF!</v>
      </c>
      <c r="AC403" s="159">
        <f t="shared" si="260"/>
        <v>0</v>
      </c>
      <c r="AD403" s="92"/>
      <c r="AE403" s="92"/>
      <c r="AF403" s="92"/>
      <c r="AG403" s="92"/>
      <c r="AH403" s="92"/>
      <c r="AI403" s="92"/>
      <c r="AJ403" s="92"/>
      <c r="AK403" s="92"/>
      <c r="AL403" s="92"/>
      <c r="AM403" s="92"/>
      <c r="AN403" s="92"/>
      <c r="AO403" s="92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2"/>
      <c r="BC403" s="92"/>
      <c r="BD403" s="92"/>
      <c r="BE403" s="92"/>
      <c r="BF403" s="92"/>
      <c r="BG403" s="92"/>
      <c r="BH403" s="92"/>
      <c r="BI403" s="92"/>
      <c r="BJ403" s="92"/>
      <c r="BK403" s="92"/>
      <c r="BL403" s="92"/>
      <c r="BM403" s="92"/>
      <c r="BN403" s="92"/>
      <c r="BO403" s="92"/>
      <c r="BP403" s="92"/>
      <c r="BQ403" s="92"/>
      <c r="BR403" s="92"/>
      <c r="BS403" s="92"/>
      <c r="BT403" s="92"/>
      <c r="BU403" s="92"/>
      <c r="BV403" s="92"/>
      <c r="BW403" s="92"/>
      <c r="BX403" s="92"/>
      <c r="BY403" s="92"/>
      <c r="BZ403" s="92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</row>
    <row r="404" spans="1:188" ht="15.75" x14ac:dyDescent="0.2">
      <c r="A404" s="175"/>
      <c r="B404" s="176"/>
      <c r="C404" s="176"/>
      <c r="D404" s="176"/>
      <c r="E404" s="176"/>
      <c r="F404" s="177"/>
      <c r="G404" s="158" t="s">
        <v>314</v>
      </c>
      <c r="H404" s="159"/>
      <c r="I404" s="159"/>
      <c r="J404" s="113">
        <f t="shared" si="254"/>
        <v>0</v>
      </c>
      <c r="K404" s="159"/>
      <c r="L404" s="113" t="e">
        <f>+#REF!+K404</f>
        <v>#REF!</v>
      </c>
      <c r="M404" s="159"/>
      <c r="N404" s="113" t="e">
        <f t="shared" si="254"/>
        <v>#REF!</v>
      </c>
      <c r="O404" s="50"/>
      <c r="P404" s="113" t="e">
        <f t="shared" si="254"/>
        <v>#REF!</v>
      </c>
      <c r="Q404" s="178"/>
      <c r="R404" s="113" t="e">
        <f t="shared" si="254"/>
        <v>#REF!</v>
      </c>
      <c r="S404" s="50"/>
      <c r="T404" s="113" t="e">
        <f t="shared" si="254"/>
        <v>#REF!</v>
      </c>
      <c r="U404" s="50"/>
      <c r="V404" s="113" t="e">
        <f t="shared" si="254"/>
        <v>#REF!</v>
      </c>
      <c r="W404" s="50"/>
      <c r="X404" s="113" t="e">
        <f t="shared" si="255"/>
        <v>#REF!</v>
      </c>
      <c r="Y404" s="50"/>
      <c r="Z404" s="113" t="e">
        <f t="shared" si="255"/>
        <v>#REF!</v>
      </c>
      <c r="AA404" s="50"/>
      <c r="AB404" s="113" t="e">
        <f t="shared" si="256"/>
        <v>#REF!</v>
      </c>
      <c r="AC404" s="50"/>
      <c r="AD404" s="92"/>
      <c r="AE404" s="92"/>
      <c r="AF404" s="92"/>
      <c r="AG404" s="92"/>
      <c r="AH404" s="92"/>
      <c r="AI404" s="92"/>
      <c r="AJ404" s="92"/>
      <c r="AK404" s="92"/>
      <c r="AL404" s="92"/>
      <c r="AM404" s="92"/>
      <c r="AN404" s="92"/>
      <c r="AO404" s="92"/>
      <c r="AP404" s="92"/>
      <c r="AQ404" s="92"/>
      <c r="AR404" s="92"/>
      <c r="AS404" s="92"/>
      <c r="AT404" s="92"/>
      <c r="AU404" s="92"/>
      <c r="AV404" s="92"/>
      <c r="AW404" s="92"/>
      <c r="AX404" s="92"/>
      <c r="AY404" s="92"/>
      <c r="AZ404" s="92"/>
      <c r="BA404" s="92"/>
      <c r="BB404" s="92"/>
      <c r="BC404" s="92"/>
      <c r="BD404" s="92"/>
      <c r="BE404" s="92"/>
      <c r="BF404" s="92"/>
      <c r="BG404" s="92"/>
      <c r="BH404" s="92"/>
      <c r="BI404" s="92"/>
      <c r="BJ404" s="92"/>
      <c r="BK404" s="92"/>
      <c r="BL404" s="92"/>
      <c r="BM404" s="92"/>
      <c r="BN404" s="92"/>
      <c r="BO404" s="92"/>
      <c r="BP404" s="92"/>
      <c r="BQ404" s="92"/>
      <c r="BR404" s="92"/>
      <c r="BS404" s="92"/>
      <c r="BT404" s="92"/>
      <c r="BU404" s="92"/>
      <c r="BV404" s="92"/>
      <c r="BW404" s="92"/>
      <c r="BX404" s="92"/>
      <c r="BY404" s="92"/>
      <c r="BZ404" s="92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</row>
    <row r="405" spans="1:188" ht="15.75" x14ac:dyDescent="0.2">
      <c r="A405" s="175"/>
      <c r="B405" s="176"/>
      <c r="C405" s="176"/>
      <c r="D405" s="176"/>
      <c r="E405" s="176"/>
      <c r="F405" s="177"/>
      <c r="G405" s="158" t="s">
        <v>315</v>
      </c>
      <c r="H405" s="159"/>
      <c r="I405" s="159"/>
      <c r="J405" s="113">
        <f t="shared" si="254"/>
        <v>0</v>
      </c>
      <c r="K405" s="159"/>
      <c r="L405" s="113" t="e">
        <f>+#REF!+K405</f>
        <v>#REF!</v>
      </c>
      <c r="M405" s="159"/>
      <c r="N405" s="113" t="e">
        <f t="shared" si="254"/>
        <v>#REF!</v>
      </c>
      <c r="O405" s="50"/>
      <c r="P405" s="113" t="e">
        <f t="shared" si="254"/>
        <v>#REF!</v>
      </c>
      <c r="Q405" s="178"/>
      <c r="R405" s="113" t="e">
        <f t="shared" si="254"/>
        <v>#REF!</v>
      </c>
      <c r="S405" s="50"/>
      <c r="T405" s="113" t="e">
        <f t="shared" si="254"/>
        <v>#REF!</v>
      </c>
      <c r="U405" s="50"/>
      <c r="V405" s="113" t="e">
        <f t="shared" si="254"/>
        <v>#REF!</v>
      </c>
      <c r="W405" s="50"/>
      <c r="X405" s="113" t="e">
        <f t="shared" si="255"/>
        <v>#REF!</v>
      </c>
      <c r="Y405" s="50"/>
      <c r="Z405" s="113" t="e">
        <f t="shared" si="255"/>
        <v>#REF!</v>
      </c>
      <c r="AA405" s="50"/>
      <c r="AB405" s="113" t="e">
        <f t="shared" si="256"/>
        <v>#REF!</v>
      </c>
      <c r="AC405" s="50"/>
      <c r="AD405" s="92"/>
      <c r="AE405" s="92"/>
      <c r="AF405" s="92"/>
      <c r="AG405" s="92"/>
      <c r="AH405" s="92"/>
      <c r="AI405" s="92"/>
      <c r="AJ405" s="92"/>
      <c r="AK405" s="92"/>
      <c r="AL405" s="92"/>
      <c r="AM405" s="92"/>
      <c r="AN405" s="92"/>
      <c r="AO405" s="92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2"/>
      <c r="BC405" s="92"/>
      <c r="BD405" s="92"/>
      <c r="BE405" s="92"/>
      <c r="BF405" s="92"/>
      <c r="BG405" s="92"/>
      <c r="BH405" s="92"/>
      <c r="BI405" s="92"/>
      <c r="BJ405" s="92"/>
      <c r="BK405" s="92"/>
      <c r="BL405" s="92"/>
      <c r="BM405" s="92"/>
      <c r="BN405" s="92"/>
      <c r="BO405" s="92"/>
      <c r="BP405" s="92"/>
      <c r="BQ405" s="92"/>
      <c r="BR405" s="92"/>
      <c r="BS405" s="92"/>
      <c r="BT405" s="92"/>
      <c r="BU405" s="92"/>
      <c r="BV405" s="92"/>
      <c r="BW405" s="92"/>
      <c r="BX405" s="92"/>
      <c r="BY405" s="92"/>
      <c r="BZ405" s="92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</row>
    <row r="406" spans="1:188" ht="15.75" x14ac:dyDescent="0.2">
      <c r="A406" s="175"/>
      <c r="B406" s="176"/>
      <c r="C406" s="176"/>
      <c r="D406" s="176"/>
      <c r="E406" s="176"/>
      <c r="F406" s="177"/>
      <c r="G406" s="158" t="s">
        <v>316</v>
      </c>
      <c r="H406" s="159"/>
      <c r="I406" s="159"/>
      <c r="J406" s="113">
        <f t="shared" si="254"/>
        <v>0</v>
      </c>
      <c r="K406" s="159"/>
      <c r="L406" s="113" t="e">
        <f>+#REF!+K406</f>
        <v>#REF!</v>
      </c>
      <c r="M406" s="159"/>
      <c r="N406" s="113" t="e">
        <f t="shared" si="254"/>
        <v>#REF!</v>
      </c>
      <c r="O406" s="50"/>
      <c r="P406" s="113" t="e">
        <f t="shared" si="254"/>
        <v>#REF!</v>
      </c>
      <c r="Q406" s="178"/>
      <c r="R406" s="113" t="e">
        <f t="shared" si="254"/>
        <v>#REF!</v>
      </c>
      <c r="S406" s="50"/>
      <c r="T406" s="113" t="e">
        <f t="shared" si="254"/>
        <v>#REF!</v>
      </c>
      <c r="U406" s="50"/>
      <c r="V406" s="113" t="e">
        <f t="shared" si="254"/>
        <v>#REF!</v>
      </c>
      <c r="W406" s="50"/>
      <c r="X406" s="113" t="e">
        <f t="shared" si="255"/>
        <v>#REF!</v>
      </c>
      <c r="Y406" s="50"/>
      <c r="Z406" s="113" t="e">
        <f t="shared" si="255"/>
        <v>#REF!</v>
      </c>
      <c r="AA406" s="50"/>
      <c r="AB406" s="113" t="e">
        <f t="shared" si="256"/>
        <v>#REF!</v>
      </c>
      <c r="AC406" s="50"/>
      <c r="AD406" s="92"/>
      <c r="AE406" s="92"/>
      <c r="AF406" s="92"/>
      <c r="AG406" s="92"/>
      <c r="AH406" s="92"/>
      <c r="AI406" s="92"/>
      <c r="AJ406" s="92"/>
      <c r="AK406" s="92"/>
      <c r="AL406" s="92"/>
      <c r="AM406" s="92"/>
      <c r="AN406" s="92"/>
      <c r="AO406" s="92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2"/>
      <c r="BC406" s="92"/>
      <c r="BD406" s="92"/>
      <c r="BE406" s="92"/>
      <c r="BF406" s="92"/>
      <c r="BG406" s="92"/>
      <c r="BH406" s="92"/>
      <c r="BI406" s="92"/>
      <c r="BJ406" s="92"/>
      <c r="BK406" s="92"/>
      <c r="BL406" s="92"/>
      <c r="BM406" s="92"/>
      <c r="BN406" s="92"/>
      <c r="BO406" s="92"/>
      <c r="BP406" s="92"/>
      <c r="BQ406" s="92"/>
      <c r="BR406" s="92"/>
      <c r="BS406" s="92"/>
      <c r="BT406" s="92"/>
      <c r="BU406" s="92"/>
      <c r="BV406" s="92"/>
      <c r="BW406" s="92"/>
      <c r="BX406" s="92"/>
      <c r="BY406" s="92"/>
      <c r="BZ406" s="92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</row>
    <row r="407" spans="1:188" ht="31.5" x14ac:dyDescent="0.25">
      <c r="A407" s="172"/>
      <c r="B407" s="173"/>
      <c r="C407" s="173"/>
      <c r="D407" s="173"/>
      <c r="E407" s="173"/>
      <c r="F407" s="174"/>
      <c r="G407" s="168" t="s">
        <v>317</v>
      </c>
      <c r="H407" s="127">
        <v>415720</v>
      </c>
      <c r="I407" s="127">
        <f>40234+19196</f>
        <v>59430</v>
      </c>
      <c r="J407" s="127">
        <f t="shared" si="254"/>
        <v>475150</v>
      </c>
      <c r="K407" s="113"/>
      <c r="L407" s="113" t="e">
        <f>+#REF!+K407</f>
        <v>#REF!</v>
      </c>
      <c r="M407" s="113"/>
      <c r="N407" s="113" t="e">
        <f t="shared" si="254"/>
        <v>#REF!</v>
      </c>
      <c r="O407" s="113"/>
      <c r="P407" s="113" t="e">
        <f t="shared" si="254"/>
        <v>#REF!</v>
      </c>
      <c r="Q407" s="113"/>
      <c r="R407" s="113" t="e">
        <f t="shared" si="254"/>
        <v>#REF!</v>
      </c>
      <c r="S407" s="113"/>
      <c r="T407" s="113" t="e">
        <f t="shared" si="254"/>
        <v>#REF!</v>
      </c>
      <c r="U407" s="113"/>
      <c r="V407" s="113" t="e">
        <f t="shared" si="254"/>
        <v>#REF!</v>
      </c>
      <c r="W407" s="113"/>
      <c r="X407" s="113" t="e">
        <f t="shared" si="255"/>
        <v>#REF!</v>
      </c>
      <c r="Y407" s="113"/>
      <c r="Z407" s="113" t="e">
        <f t="shared" si="255"/>
        <v>#REF!</v>
      </c>
      <c r="AA407" s="113"/>
      <c r="AB407" s="113" t="e">
        <f t="shared" si="256"/>
        <v>#REF!</v>
      </c>
      <c r="AC407" s="113" t="e">
        <f>+AC408+#REF!+#REF!</f>
        <v>#REF!</v>
      </c>
      <c r="AD407" s="92"/>
      <c r="AE407" s="92"/>
      <c r="AF407" s="92"/>
      <c r="AG407" s="92"/>
      <c r="AH407" s="92"/>
      <c r="AI407" s="92"/>
      <c r="AJ407" s="92"/>
      <c r="AK407" s="92"/>
      <c r="AL407" s="92"/>
      <c r="AM407" s="92"/>
      <c r="AN407" s="92"/>
      <c r="AO407" s="92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2"/>
      <c r="BC407" s="92"/>
      <c r="BD407" s="92"/>
      <c r="BE407" s="92"/>
      <c r="BF407" s="92"/>
      <c r="BG407" s="92"/>
      <c r="BH407" s="92"/>
      <c r="BI407" s="92"/>
      <c r="BJ407" s="92"/>
      <c r="BK407" s="92"/>
      <c r="BL407" s="92"/>
      <c r="BM407" s="92"/>
      <c r="BN407" s="92"/>
      <c r="BO407" s="92"/>
      <c r="BP407" s="92"/>
      <c r="BQ407" s="92"/>
      <c r="BR407" s="92"/>
      <c r="BS407" s="92"/>
      <c r="BT407" s="92"/>
      <c r="BU407" s="92"/>
      <c r="BV407" s="92"/>
      <c r="BW407" s="92"/>
      <c r="BX407" s="92"/>
      <c r="BY407" s="92"/>
      <c r="BZ407" s="92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</row>
    <row r="408" spans="1:188" ht="15.75" x14ac:dyDescent="0.2">
      <c r="A408" s="175"/>
      <c r="B408" s="176"/>
      <c r="C408" s="176"/>
      <c r="D408" s="176"/>
      <c r="E408" s="176"/>
      <c r="F408" s="177"/>
      <c r="G408" s="158" t="s">
        <v>318</v>
      </c>
      <c r="H408" s="159">
        <v>60779</v>
      </c>
      <c r="I408" s="159">
        <f>22642+2986</f>
        <v>25628</v>
      </c>
      <c r="J408" s="127">
        <f t="shared" si="254"/>
        <v>86407</v>
      </c>
      <c r="K408" s="159"/>
      <c r="L408" s="113" t="e">
        <f>+#REF!+K408</f>
        <v>#REF!</v>
      </c>
      <c r="M408" s="159"/>
      <c r="N408" s="113" t="e">
        <f t="shared" si="254"/>
        <v>#REF!</v>
      </c>
      <c r="O408" s="50"/>
      <c r="P408" s="113" t="e">
        <f t="shared" si="254"/>
        <v>#REF!</v>
      </c>
      <c r="Q408" s="178"/>
      <c r="R408" s="113" t="e">
        <f t="shared" si="254"/>
        <v>#REF!</v>
      </c>
      <c r="S408" s="50"/>
      <c r="T408" s="113" t="e">
        <f t="shared" si="254"/>
        <v>#REF!</v>
      </c>
      <c r="U408" s="50"/>
      <c r="V408" s="113" t="e">
        <f t="shared" si="254"/>
        <v>#REF!</v>
      </c>
      <c r="W408" s="50"/>
      <c r="X408" s="113" t="e">
        <f t="shared" si="255"/>
        <v>#REF!</v>
      </c>
      <c r="Y408" s="50"/>
      <c r="Z408" s="113" t="e">
        <f t="shared" si="255"/>
        <v>#REF!</v>
      </c>
      <c r="AA408" s="50"/>
      <c r="AB408" s="113" t="e">
        <f t="shared" si="256"/>
        <v>#REF!</v>
      </c>
      <c r="AC408" s="50"/>
      <c r="AD408" s="92"/>
      <c r="AE408" s="92"/>
      <c r="AF408" s="92"/>
      <c r="AG408" s="92"/>
      <c r="AH408" s="92"/>
      <c r="AI408" s="92"/>
      <c r="AJ408" s="92"/>
      <c r="AK408" s="92"/>
      <c r="AL408" s="92"/>
      <c r="AM408" s="92"/>
      <c r="AN408" s="92"/>
      <c r="AO408" s="92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2"/>
      <c r="BC408" s="92"/>
      <c r="BD408" s="92"/>
      <c r="BE408" s="92"/>
      <c r="BF408" s="92"/>
      <c r="BG408" s="92"/>
      <c r="BH408" s="92"/>
      <c r="BI408" s="92"/>
      <c r="BJ408" s="92"/>
      <c r="BK408" s="92"/>
      <c r="BL408" s="92"/>
      <c r="BM408" s="92"/>
      <c r="BN408" s="92"/>
      <c r="BO408" s="92"/>
      <c r="BP408" s="92"/>
      <c r="BQ408" s="92"/>
      <c r="BR408" s="92"/>
      <c r="BS408" s="92"/>
      <c r="BT408" s="92"/>
      <c r="BU408" s="92"/>
      <c r="BV408" s="92"/>
      <c r="BW408" s="92"/>
      <c r="BX408" s="92"/>
      <c r="BY408" s="92"/>
      <c r="BZ408" s="92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</row>
    <row r="409" spans="1:188" ht="31.5" x14ac:dyDescent="0.25">
      <c r="A409" s="172"/>
      <c r="B409" s="173"/>
      <c r="C409" s="173"/>
      <c r="D409" s="173"/>
      <c r="E409" s="173"/>
      <c r="F409" s="174"/>
      <c r="G409" s="168" t="s">
        <v>319</v>
      </c>
      <c r="H409" s="127">
        <v>1823051</v>
      </c>
      <c r="I409" s="127">
        <f>352530+2583+6025+22738+803</f>
        <v>384679</v>
      </c>
      <c r="J409" s="127">
        <f t="shared" si="254"/>
        <v>2207730</v>
      </c>
      <c r="K409" s="113">
        <f t="shared" ref="K409:AC409" si="261">+K410</f>
        <v>0</v>
      </c>
      <c r="L409" s="113" t="e">
        <f>+#REF!+K409</f>
        <v>#REF!</v>
      </c>
      <c r="M409" s="113">
        <f t="shared" si="261"/>
        <v>0</v>
      </c>
      <c r="N409" s="113" t="e">
        <f t="shared" si="254"/>
        <v>#REF!</v>
      </c>
      <c r="O409" s="113">
        <f t="shared" si="261"/>
        <v>0</v>
      </c>
      <c r="P409" s="113" t="e">
        <f t="shared" si="254"/>
        <v>#REF!</v>
      </c>
      <c r="Q409" s="113">
        <f t="shared" si="261"/>
        <v>0</v>
      </c>
      <c r="R409" s="113" t="e">
        <f t="shared" si="254"/>
        <v>#REF!</v>
      </c>
      <c r="S409" s="113">
        <f t="shared" si="261"/>
        <v>0</v>
      </c>
      <c r="T409" s="113" t="e">
        <f t="shared" si="254"/>
        <v>#REF!</v>
      </c>
      <c r="U409" s="113">
        <f t="shared" si="261"/>
        <v>0</v>
      </c>
      <c r="V409" s="113" t="e">
        <f t="shared" si="254"/>
        <v>#REF!</v>
      </c>
      <c r="W409" s="113">
        <f t="shared" si="261"/>
        <v>0</v>
      </c>
      <c r="X409" s="113" t="e">
        <f t="shared" si="255"/>
        <v>#REF!</v>
      </c>
      <c r="Y409" s="113">
        <f t="shared" si="261"/>
        <v>0</v>
      </c>
      <c r="Z409" s="113" t="e">
        <f t="shared" si="255"/>
        <v>#REF!</v>
      </c>
      <c r="AA409" s="113">
        <f t="shared" si="261"/>
        <v>0</v>
      </c>
      <c r="AB409" s="113" t="e">
        <f t="shared" si="256"/>
        <v>#REF!</v>
      </c>
      <c r="AC409" s="113">
        <f t="shared" si="261"/>
        <v>0</v>
      </c>
      <c r="AD409" s="92"/>
      <c r="AE409" s="92"/>
      <c r="AF409" s="92"/>
      <c r="AG409" s="92"/>
      <c r="AH409" s="92"/>
      <c r="AI409" s="92"/>
      <c r="AJ409" s="92"/>
      <c r="AK409" s="92"/>
      <c r="AL409" s="92"/>
      <c r="AM409" s="92"/>
      <c r="AN409" s="92"/>
      <c r="AO409" s="92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2"/>
      <c r="BC409" s="92"/>
      <c r="BD409" s="92"/>
      <c r="BE409" s="92"/>
      <c r="BF409" s="92"/>
      <c r="BG409" s="92"/>
      <c r="BH409" s="92"/>
      <c r="BI409" s="92"/>
      <c r="BJ409" s="92"/>
      <c r="BK409" s="92"/>
      <c r="BL409" s="92"/>
      <c r="BM409" s="92"/>
      <c r="BN409" s="92"/>
      <c r="BO409" s="92"/>
      <c r="BP409" s="92"/>
      <c r="BQ409" s="92"/>
      <c r="BR409" s="92"/>
      <c r="BS409" s="92"/>
      <c r="BT409" s="92"/>
      <c r="BU409" s="92"/>
      <c r="BV409" s="92"/>
      <c r="BW409" s="92"/>
      <c r="BX409" s="92"/>
      <c r="BY409" s="92"/>
      <c r="BZ409" s="92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</row>
    <row r="410" spans="1:188" ht="15.75" x14ac:dyDescent="0.2">
      <c r="A410" s="175"/>
      <c r="B410" s="176"/>
      <c r="C410" s="176"/>
      <c r="D410" s="176"/>
      <c r="E410" s="176"/>
      <c r="F410" s="177"/>
      <c r="G410" s="158" t="s">
        <v>320</v>
      </c>
      <c r="H410" s="159">
        <v>621110</v>
      </c>
      <c r="I410" s="159">
        <f>1749+51+5391+9+287433+13294</f>
        <v>307927</v>
      </c>
      <c r="J410" s="113">
        <f t="shared" si="254"/>
        <v>929037</v>
      </c>
      <c r="K410" s="159"/>
      <c r="L410" s="113" t="e">
        <f>+#REF!+K410</f>
        <v>#REF!</v>
      </c>
      <c r="M410" s="159"/>
      <c r="N410" s="113" t="e">
        <f t="shared" si="254"/>
        <v>#REF!</v>
      </c>
      <c r="O410" s="50"/>
      <c r="P410" s="113" t="e">
        <f t="shared" si="254"/>
        <v>#REF!</v>
      </c>
      <c r="Q410" s="178"/>
      <c r="R410" s="113" t="e">
        <f t="shared" si="254"/>
        <v>#REF!</v>
      </c>
      <c r="S410" s="50"/>
      <c r="T410" s="113" t="e">
        <f t="shared" si="254"/>
        <v>#REF!</v>
      </c>
      <c r="U410" s="50"/>
      <c r="V410" s="113" t="e">
        <f t="shared" si="254"/>
        <v>#REF!</v>
      </c>
      <c r="W410" s="50"/>
      <c r="X410" s="113" t="e">
        <f t="shared" si="255"/>
        <v>#REF!</v>
      </c>
      <c r="Y410" s="50"/>
      <c r="Z410" s="113" t="e">
        <f t="shared" si="255"/>
        <v>#REF!</v>
      </c>
      <c r="AA410" s="50"/>
      <c r="AB410" s="113" t="e">
        <f t="shared" si="256"/>
        <v>#REF!</v>
      </c>
      <c r="AC410" s="50"/>
      <c r="AD410" s="92"/>
      <c r="AE410" s="92"/>
      <c r="AF410" s="92"/>
      <c r="AG410" s="92"/>
      <c r="AH410" s="92"/>
      <c r="AI410" s="92"/>
      <c r="AJ410" s="92"/>
      <c r="AK410" s="92"/>
      <c r="AL410" s="92"/>
      <c r="AM410" s="92"/>
      <c r="AN410" s="92"/>
      <c r="AO410" s="92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2"/>
      <c r="BC410" s="92"/>
      <c r="BD410" s="92"/>
      <c r="BE410" s="92"/>
      <c r="BF410" s="92"/>
      <c r="BG410" s="92"/>
      <c r="BH410" s="92"/>
      <c r="BI410" s="92"/>
      <c r="BJ410" s="92"/>
      <c r="BK410" s="92"/>
      <c r="BL410" s="92"/>
      <c r="BM410" s="92"/>
      <c r="BN410" s="92"/>
      <c r="BO410" s="92"/>
      <c r="BP410" s="92"/>
      <c r="BQ410" s="92"/>
      <c r="BR410" s="92"/>
      <c r="BS410" s="92"/>
      <c r="BT410" s="92"/>
      <c r="BU410" s="92"/>
      <c r="BV410" s="92"/>
      <c r="BW410" s="92"/>
      <c r="BX410" s="92"/>
      <c r="BY410" s="92"/>
      <c r="BZ410" s="92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</row>
    <row r="411" spans="1:188" ht="15.75" x14ac:dyDescent="0.25">
      <c r="A411" s="175"/>
      <c r="B411" s="176"/>
      <c r="C411" s="176"/>
      <c r="D411" s="176"/>
      <c r="E411" s="176"/>
      <c r="F411" s="177"/>
      <c r="G411" s="168" t="s">
        <v>321</v>
      </c>
      <c r="H411" s="257">
        <f>+H412+H413</f>
        <v>19242</v>
      </c>
      <c r="I411" s="257">
        <f t="shared" ref="I411:AA411" si="262">+I412+I413</f>
        <v>500</v>
      </c>
      <c r="J411" s="113">
        <f t="shared" si="254"/>
        <v>19742</v>
      </c>
      <c r="K411" s="159">
        <f t="shared" si="262"/>
        <v>0</v>
      </c>
      <c r="L411" s="113" t="e">
        <f>+#REF!+K411</f>
        <v>#REF!</v>
      </c>
      <c r="M411" s="159">
        <f t="shared" si="262"/>
        <v>0</v>
      </c>
      <c r="N411" s="113" t="e">
        <f t="shared" si="254"/>
        <v>#REF!</v>
      </c>
      <c r="O411" s="159">
        <f t="shared" si="262"/>
        <v>0</v>
      </c>
      <c r="P411" s="113" t="e">
        <f t="shared" si="254"/>
        <v>#REF!</v>
      </c>
      <c r="Q411" s="159">
        <f t="shared" si="262"/>
        <v>0</v>
      </c>
      <c r="R411" s="113" t="e">
        <f t="shared" si="254"/>
        <v>#REF!</v>
      </c>
      <c r="S411" s="159">
        <f t="shared" si="262"/>
        <v>0</v>
      </c>
      <c r="T411" s="113" t="e">
        <f t="shared" si="254"/>
        <v>#REF!</v>
      </c>
      <c r="U411" s="159">
        <f t="shared" si="262"/>
        <v>0</v>
      </c>
      <c r="V411" s="113" t="e">
        <f t="shared" si="254"/>
        <v>#REF!</v>
      </c>
      <c r="W411" s="159">
        <f t="shared" si="262"/>
        <v>0</v>
      </c>
      <c r="X411" s="113" t="e">
        <f t="shared" si="255"/>
        <v>#REF!</v>
      </c>
      <c r="Y411" s="159">
        <f t="shared" si="262"/>
        <v>0</v>
      </c>
      <c r="Z411" s="113" t="e">
        <f t="shared" si="255"/>
        <v>#REF!</v>
      </c>
      <c r="AA411" s="159">
        <f t="shared" si="262"/>
        <v>0</v>
      </c>
      <c r="AB411" s="113" t="e">
        <f t="shared" si="256"/>
        <v>#REF!</v>
      </c>
      <c r="AC411" s="50"/>
      <c r="AD411" s="92"/>
      <c r="AE411" s="92"/>
      <c r="AF411" s="92"/>
      <c r="AG411" s="92"/>
      <c r="AH411" s="92"/>
      <c r="AI411" s="92"/>
      <c r="AJ411" s="92"/>
      <c r="AK411" s="92"/>
      <c r="AL411" s="92"/>
      <c r="AM411" s="92"/>
      <c r="AN411" s="92"/>
      <c r="AO411" s="92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2"/>
      <c r="BC411" s="92"/>
      <c r="BD411" s="92"/>
      <c r="BE411" s="92"/>
      <c r="BF411" s="92"/>
      <c r="BG411" s="92"/>
      <c r="BH411" s="92"/>
      <c r="BI411" s="92"/>
      <c r="BJ411" s="92"/>
      <c r="BK411" s="92"/>
      <c r="BL411" s="92"/>
      <c r="BM411" s="92"/>
      <c r="BN411" s="92"/>
      <c r="BO411" s="92"/>
      <c r="BP411" s="92"/>
      <c r="BQ411" s="92"/>
      <c r="BR411" s="92"/>
      <c r="BS411" s="92"/>
      <c r="BT411" s="92"/>
      <c r="BU411" s="92"/>
      <c r="BV411" s="92"/>
      <c r="BW411" s="92"/>
      <c r="BX411" s="92"/>
      <c r="BY411" s="92"/>
      <c r="BZ411" s="92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</row>
    <row r="412" spans="1:188" ht="15.75" x14ac:dyDescent="0.2">
      <c r="A412" s="175"/>
      <c r="B412" s="176"/>
      <c r="C412" s="176"/>
      <c r="D412" s="176"/>
      <c r="E412" s="176"/>
      <c r="F412" s="177"/>
      <c r="G412" s="158" t="s">
        <v>322</v>
      </c>
      <c r="H412" s="159">
        <v>16000</v>
      </c>
      <c r="I412" s="159">
        <v>500</v>
      </c>
      <c r="J412" s="127">
        <f t="shared" si="254"/>
        <v>16500</v>
      </c>
      <c r="K412" s="159"/>
      <c r="L412" s="113" t="e">
        <f>+#REF!+K412</f>
        <v>#REF!</v>
      </c>
      <c r="M412" s="159"/>
      <c r="N412" s="113" t="e">
        <f t="shared" si="254"/>
        <v>#REF!</v>
      </c>
      <c r="O412" s="50"/>
      <c r="P412" s="113" t="e">
        <f t="shared" si="254"/>
        <v>#REF!</v>
      </c>
      <c r="Q412" s="178"/>
      <c r="R412" s="113" t="e">
        <f t="shared" si="254"/>
        <v>#REF!</v>
      </c>
      <c r="S412" s="50"/>
      <c r="T412" s="113" t="e">
        <f t="shared" si="254"/>
        <v>#REF!</v>
      </c>
      <c r="U412" s="50"/>
      <c r="V412" s="113" t="e">
        <f t="shared" si="254"/>
        <v>#REF!</v>
      </c>
      <c r="W412" s="50"/>
      <c r="X412" s="113" t="e">
        <f t="shared" si="255"/>
        <v>#REF!</v>
      </c>
      <c r="Y412" s="50"/>
      <c r="Z412" s="113" t="e">
        <f t="shared" si="255"/>
        <v>#REF!</v>
      </c>
      <c r="AA412" s="50"/>
      <c r="AB412" s="113" t="e">
        <f t="shared" si="256"/>
        <v>#REF!</v>
      </c>
      <c r="AC412" s="50"/>
      <c r="AD412" s="92"/>
      <c r="AE412" s="92"/>
      <c r="AF412" s="92"/>
      <c r="AG412" s="92"/>
      <c r="AH412" s="92"/>
      <c r="AI412" s="92"/>
      <c r="AJ412" s="92"/>
      <c r="AK412" s="92"/>
      <c r="AL412" s="92"/>
      <c r="AM412" s="92"/>
      <c r="AN412" s="92"/>
      <c r="AO412" s="92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2"/>
      <c r="BC412" s="92"/>
      <c r="BD412" s="92"/>
      <c r="BE412" s="92"/>
      <c r="BF412" s="92"/>
      <c r="BG412" s="92"/>
      <c r="BH412" s="92"/>
      <c r="BI412" s="92"/>
      <c r="BJ412" s="92"/>
      <c r="BK412" s="92"/>
      <c r="BL412" s="92"/>
      <c r="BM412" s="92"/>
      <c r="BN412" s="92"/>
      <c r="BO412" s="92"/>
      <c r="BP412" s="92"/>
      <c r="BQ412" s="92"/>
      <c r="BR412" s="92"/>
      <c r="BS412" s="92"/>
      <c r="BT412" s="92"/>
      <c r="BU412" s="92"/>
      <c r="BV412" s="92"/>
      <c r="BW412" s="92"/>
      <c r="BX412" s="92"/>
      <c r="BY412" s="92"/>
      <c r="BZ412" s="92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</row>
    <row r="413" spans="1:188" ht="15.75" x14ac:dyDescent="0.2">
      <c r="A413" s="175"/>
      <c r="B413" s="176"/>
      <c r="C413" s="176"/>
      <c r="D413" s="176"/>
      <c r="E413" s="176"/>
      <c r="F413" s="177"/>
      <c r="G413" s="158" t="s">
        <v>323</v>
      </c>
      <c r="H413" s="159">
        <v>3242</v>
      </c>
      <c r="I413" s="159">
        <v>0</v>
      </c>
      <c r="J413" s="127">
        <f t="shared" si="254"/>
        <v>3242</v>
      </c>
      <c r="K413" s="159"/>
      <c r="L413" s="113" t="e">
        <f>+#REF!+K413</f>
        <v>#REF!</v>
      </c>
      <c r="M413" s="159"/>
      <c r="N413" s="113" t="e">
        <f t="shared" si="254"/>
        <v>#REF!</v>
      </c>
      <c r="O413" s="50"/>
      <c r="P413" s="113" t="e">
        <f t="shared" si="254"/>
        <v>#REF!</v>
      </c>
      <c r="Q413" s="178"/>
      <c r="R413" s="113" t="e">
        <f t="shared" si="254"/>
        <v>#REF!</v>
      </c>
      <c r="S413" s="50"/>
      <c r="T413" s="113" t="e">
        <f t="shared" si="254"/>
        <v>#REF!</v>
      </c>
      <c r="U413" s="50"/>
      <c r="V413" s="113" t="e">
        <f t="shared" si="254"/>
        <v>#REF!</v>
      </c>
      <c r="W413" s="50"/>
      <c r="X413" s="113" t="e">
        <f t="shared" si="255"/>
        <v>#REF!</v>
      </c>
      <c r="Y413" s="50"/>
      <c r="Z413" s="113" t="e">
        <f t="shared" si="255"/>
        <v>#REF!</v>
      </c>
      <c r="AA413" s="50"/>
      <c r="AB413" s="113" t="e">
        <f t="shared" si="256"/>
        <v>#REF!</v>
      </c>
      <c r="AC413" s="50"/>
      <c r="AD413" s="92"/>
      <c r="AE413" s="92"/>
      <c r="AF413" s="92"/>
      <c r="AG413" s="92"/>
      <c r="AH413" s="92"/>
      <c r="AI413" s="92"/>
      <c r="AJ413" s="92"/>
      <c r="AK413" s="92"/>
      <c r="AL413" s="92"/>
      <c r="AM413" s="92"/>
      <c r="AN413" s="92"/>
      <c r="AO413" s="92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2"/>
      <c r="BC413" s="92"/>
      <c r="BD413" s="92"/>
      <c r="BE413" s="92"/>
      <c r="BF413" s="92"/>
      <c r="BG413" s="92"/>
      <c r="BH413" s="92"/>
      <c r="BI413" s="92"/>
      <c r="BJ413" s="92"/>
      <c r="BK413" s="92"/>
      <c r="BL413" s="92"/>
      <c r="BM413" s="92"/>
      <c r="BN413" s="92"/>
      <c r="BO413" s="92"/>
      <c r="BP413" s="92"/>
      <c r="BQ413" s="92"/>
      <c r="BR413" s="92"/>
      <c r="BS413" s="92"/>
      <c r="BT413" s="92"/>
      <c r="BU413" s="92"/>
      <c r="BV413" s="92"/>
      <c r="BW413" s="92"/>
      <c r="BX413" s="92"/>
      <c r="BY413" s="92"/>
      <c r="BZ413" s="92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</row>
    <row r="414" spans="1:188" ht="15.75" x14ac:dyDescent="0.2">
      <c r="A414" s="175"/>
      <c r="B414" s="176"/>
      <c r="C414" s="176"/>
      <c r="D414" s="176"/>
      <c r="E414" s="176"/>
      <c r="F414" s="177"/>
      <c r="G414" s="158" t="s">
        <v>324</v>
      </c>
      <c r="H414" s="159">
        <v>361</v>
      </c>
      <c r="I414" s="159">
        <f>859+2262</f>
        <v>3121</v>
      </c>
      <c r="J414" s="127">
        <f t="shared" si="254"/>
        <v>3482</v>
      </c>
      <c r="K414" s="159"/>
      <c r="L414" s="113" t="e">
        <f>+#REF!+K414</f>
        <v>#REF!</v>
      </c>
      <c r="M414" s="159"/>
      <c r="N414" s="113" t="e">
        <f t="shared" si="254"/>
        <v>#REF!</v>
      </c>
      <c r="O414" s="50"/>
      <c r="P414" s="113" t="e">
        <f t="shared" si="254"/>
        <v>#REF!</v>
      </c>
      <c r="Q414" s="178"/>
      <c r="R414" s="113" t="e">
        <f t="shared" si="254"/>
        <v>#REF!</v>
      </c>
      <c r="S414" s="50"/>
      <c r="T414" s="113" t="e">
        <f t="shared" si="254"/>
        <v>#REF!</v>
      </c>
      <c r="U414" s="50"/>
      <c r="V414" s="113" t="e">
        <f t="shared" si="254"/>
        <v>#REF!</v>
      </c>
      <c r="W414" s="50"/>
      <c r="X414" s="113" t="e">
        <f t="shared" si="255"/>
        <v>#REF!</v>
      </c>
      <c r="Y414" s="50"/>
      <c r="Z414" s="113" t="e">
        <f t="shared" si="255"/>
        <v>#REF!</v>
      </c>
      <c r="AA414" s="50"/>
      <c r="AB414" s="113" t="e">
        <f t="shared" si="256"/>
        <v>#REF!</v>
      </c>
      <c r="AC414" s="50"/>
      <c r="AD414" s="92"/>
      <c r="AE414" s="92"/>
      <c r="AF414" s="92"/>
      <c r="AG414" s="92"/>
      <c r="AH414" s="92"/>
      <c r="AI414" s="92"/>
      <c r="AJ414" s="92"/>
      <c r="AK414" s="92"/>
      <c r="AL414" s="92"/>
      <c r="AM414" s="92"/>
      <c r="AN414" s="92"/>
      <c r="AO414" s="92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2"/>
      <c r="BC414" s="92"/>
      <c r="BD414" s="92"/>
      <c r="BE414" s="92"/>
      <c r="BF414" s="92"/>
      <c r="BG414" s="92"/>
      <c r="BH414" s="92"/>
      <c r="BI414" s="92"/>
      <c r="BJ414" s="92"/>
      <c r="BK414" s="92"/>
      <c r="BL414" s="92"/>
      <c r="BM414" s="92"/>
      <c r="BN414" s="92"/>
      <c r="BO414" s="92"/>
      <c r="BP414" s="92"/>
      <c r="BQ414" s="92"/>
      <c r="BR414" s="92"/>
      <c r="BS414" s="92"/>
      <c r="BT414" s="92"/>
      <c r="BU414" s="92"/>
      <c r="BV414" s="92"/>
      <c r="BW414" s="92"/>
      <c r="BX414" s="92"/>
      <c r="BY414" s="92"/>
      <c r="BZ414" s="92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</row>
    <row r="415" spans="1:188" ht="16.5" customHeight="1" x14ac:dyDescent="0.2">
      <c r="A415" s="175"/>
      <c r="B415" s="176"/>
      <c r="C415" s="176"/>
      <c r="D415" s="176"/>
      <c r="E415" s="176"/>
      <c r="F415" s="177"/>
      <c r="G415" s="158" t="s">
        <v>325</v>
      </c>
      <c r="H415" s="61"/>
      <c r="I415" s="61"/>
      <c r="J415" s="113">
        <f t="shared" si="254"/>
        <v>0</v>
      </c>
      <c r="K415" s="61"/>
      <c r="L415" s="113" t="e">
        <f>+#REF!+K415</f>
        <v>#REF!</v>
      </c>
      <c r="M415" s="61"/>
      <c r="N415" s="113" t="e">
        <f t="shared" si="254"/>
        <v>#REF!</v>
      </c>
      <c r="O415" s="50"/>
      <c r="P415" s="113" t="e">
        <f t="shared" si="254"/>
        <v>#REF!</v>
      </c>
      <c r="Q415" s="63"/>
      <c r="R415" s="113" t="e">
        <f t="shared" si="254"/>
        <v>#REF!</v>
      </c>
      <c r="S415" s="50"/>
      <c r="T415" s="113" t="e">
        <f t="shared" si="254"/>
        <v>#REF!</v>
      </c>
      <c r="U415" s="50"/>
      <c r="V415" s="113" t="e">
        <f t="shared" si="254"/>
        <v>#REF!</v>
      </c>
      <c r="W415" s="50"/>
      <c r="X415" s="113" t="e">
        <f t="shared" si="255"/>
        <v>#REF!</v>
      </c>
      <c r="Y415" s="50"/>
      <c r="Z415" s="113" t="e">
        <f t="shared" si="255"/>
        <v>#REF!</v>
      </c>
      <c r="AA415" s="50"/>
      <c r="AB415" s="113" t="e">
        <f t="shared" si="256"/>
        <v>#REF!</v>
      </c>
      <c r="AC415" s="50"/>
      <c r="AD415" s="92"/>
      <c r="AE415" s="92"/>
      <c r="AF415" s="92"/>
      <c r="AG415" s="92"/>
      <c r="AH415" s="92"/>
      <c r="AI415" s="92"/>
      <c r="AJ415" s="92"/>
      <c r="AK415" s="92"/>
      <c r="AL415" s="92"/>
      <c r="AM415" s="92"/>
      <c r="AN415" s="92"/>
      <c r="AO415" s="92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2"/>
      <c r="BC415" s="92"/>
      <c r="BD415" s="92"/>
      <c r="BE415" s="92"/>
      <c r="BF415" s="92"/>
      <c r="BG415" s="92"/>
      <c r="BH415" s="92"/>
      <c r="BI415" s="92"/>
      <c r="BJ415" s="92"/>
      <c r="BK415" s="92"/>
      <c r="BL415" s="92"/>
      <c r="BM415" s="92"/>
      <c r="BN415" s="92"/>
      <c r="BO415" s="92"/>
      <c r="BP415" s="92"/>
      <c r="BQ415" s="92"/>
      <c r="BR415" s="92"/>
      <c r="BS415" s="92"/>
      <c r="BT415" s="92"/>
      <c r="BU415" s="92"/>
      <c r="BV415" s="92"/>
      <c r="BW415" s="92"/>
      <c r="BX415" s="92"/>
      <c r="BY415" s="92"/>
      <c r="BZ415" s="92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</row>
    <row r="416" spans="1:188" ht="15.75" x14ac:dyDescent="0.2">
      <c r="A416" s="175"/>
      <c r="B416" s="176"/>
      <c r="C416" s="176"/>
      <c r="D416" s="176"/>
      <c r="E416" s="176"/>
      <c r="F416" s="177"/>
      <c r="G416" s="125" t="s">
        <v>326</v>
      </c>
      <c r="H416" s="61">
        <v>175500</v>
      </c>
      <c r="I416" s="61">
        <v>7500</v>
      </c>
      <c r="J416" s="127">
        <f t="shared" si="254"/>
        <v>183000</v>
      </c>
      <c r="K416" s="61"/>
      <c r="L416" s="113" t="e">
        <f>+#REF!+K416</f>
        <v>#REF!</v>
      </c>
      <c r="M416" s="61"/>
      <c r="N416" s="113" t="e">
        <f t="shared" si="254"/>
        <v>#REF!</v>
      </c>
      <c r="O416" s="50"/>
      <c r="P416" s="113" t="e">
        <f t="shared" si="254"/>
        <v>#REF!</v>
      </c>
      <c r="Q416" s="63"/>
      <c r="R416" s="113" t="e">
        <f t="shared" si="254"/>
        <v>#REF!</v>
      </c>
      <c r="S416" s="50"/>
      <c r="T416" s="113" t="e">
        <f t="shared" si="254"/>
        <v>#REF!</v>
      </c>
      <c r="U416" s="50"/>
      <c r="V416" s="113" t="e">
        <f t="shared" si="254"/>
        <v>#REF!</v>
      </c>
      <c r="W416" s="50"/>
      <c r="X416" s="113" t="e">
        <f t="shared" si="255"/>
        <v>#REF!</v>
      </c>
      <c r="Y416" s="50"/>
      <c r="Z416" s="113" t="e">
        <f t="shared" si="255"/>
        <v>#REF!</v>
      </c>
      <c r="AA416" s="50"/>
      <c r="AB416" s="113" t="e">
        <f t="shared" si="256"/>
        <v>#REF!</v>
      </c>
      <c r="AC416" s="50"/>
      <c r="AD416" s="92"/>
      <c r="AE416" s="92"/>
      <c r="AF416" s="92"/>
      <c r="AG416" s="92"/>
      <c r="AH416" s="92"/>
      <c r="AI416" s="92"/>
      <c r="AJ416" s="92"/>
      <c r="AK416" s="92"/>
      <c r="AL416" s="92"/>
      <c r="AM416" s="92"/>
      <c r="AN416" s="92"/>
      <c r="AO416" s="92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2"/>
      <c r="BC416" s="92"/>
      <c r="BD416" s="92"/>
      <c r="BE416" s="92"/>
      <c r="BF416" s="92"/>
      <c r="BG416" s="92"/>
      <c r="BH416" s="92"/>
      <c r="BI416" s="92"/>
      <c r="BJ416" s="92"/>
      <c r="BK416" s="92"/>
      <c r="BL416" s="92"/>
      <c r="BM416" s="92"/>
      <c r="BN416" s="92"/>
      <c r="BO416" s="92"/>
      <c r="BP416" s="92"/>
      <c r="BQ416" s="92"/>
      <c r="BR416" s="92"/>
      <c r="BS416" s="92"/>
      <c r="BT416" s="92"/>
      <c r="BU416" s="92"/>
      <c r="BV416" s="92"/>
      <c r="BW416" s="92"/>
      <c r="BX416" s="92"/>
      <c r="BY416" s="92"/>
      <c r="BZ416" s="92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</row>
    <row r="417" spans="1:188" ht="15.75" x14ac:dyDescent="0.2">
      <c r="A417" s="175"/>
      <c r="B417" s="176"/>
      <c r="C417" s="176"/>
      <c r="D417" s="176"/>
      <c r="E417" s="176"/>
      <c r="F417" s="177"/>
      <c r="G417" s="125" t="s">
        <v>327</v>
      </c>
      <c r="H417" s="61"/>
      <c r="I417" s="61"/>
      <c r="J417" s="113">
        <f t="shared" si="254"/>
        <v>0</v>
      </c>
      <c r="K417" s="61"/>
      <c r="L417" s="113" t="e">
        <f>+#REF!+K417</f>
        <v>#REF!</v>
      </c>
      <c r="M417" s="61"/>
      <c r="N417" s="113" t="e">
        <f t="shared" si="254"/>
        <v>#REF!</v>
      </c>
      <c r="O417" s="50"/>
      <c r="P417" s="113" t="e">
        <f t="shared" si="254"/>
        <v>#REF!</v>
      </c>
      <c r="Q417" s="63"/>
      <c r="R417" s="113" t="e">
        <f t="shared" si="254"/>
        <v>#REF!</v>
      </c>
      <c r="S417" s="50"/>
      <c r="T417" s="113" t="e">
        <f t="shared" si="254"/>
        <v>#REF!</v>
      </c>
      <c r="U417" s="50"/>
      <c r="V417" s="113" t="e">
        <f t="shared" si="254"/>
        <v>#REF!</v>
      </c>
      <c r="W417" s="50"/>
      <c r="X417" s="113" t="e">
        <f t="shared" si="255"/>
        <v>#REF!</v>
      </c>
      <c r="Y417" s="50"/>
      <c r="Z417" s="113" t="e">
        <f t="shared" si="255"/>
        <v>#REF!</v>
      </c>
      <c r="AA417" s="50"/>
      <c r="AB417" s="113" t="e">
        <f t="shared" si="256"/>
        <v>#REF!</v>
      </c>
      <c r="AC417" s="50"/>
      <c r="AD417" s="92"/>
      <c r="AE417" s="92"/>
      <c r="AF417" s="92"/>
      <c r="AG417" s="92"/>
      <c r="AH417" s="92"/>
      <c r="AI417" s="92"/>
      <c r="AJ417" s="92"/>
      <c r="AK417" s="92"/>
      <c r="AL417" s="92"/>
      <c r="AM417" s="92"/>
      <c r="AN417" s="92"/>
      <c r="AO417" s="92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2"/>
      <c r="BC417" s="92"/>
      <c r="BD417" s="92"/>
      <c r="BE417" s="92"/>
      <c r="BF417" s="92"/>
      <c r="BG417" s="92"/>
      <c r="BH417" s="92"/>
      <c r="BI417" s="92"/>
      <c r="BJ417" s="92"/>
      <c r="BK417" s="92"/>
      <c r="BL417" s="92"/>
      <c r="BM417" s="92"/>
      <c r="BN417" s="92"/>
      <c r="BO417" s="92"/>
      <c r="BP417" s="92"/>
      <c r="BQ417" s="92"/>
      <c r="BR417" s="92"/>
      <c r="BS417" s="92"/>
      <c r="BT417" s="92"/>
      <c r="BU417" s="92"/>
      <c r="BV417" s="92"/>
      <c r="BW417" s="92"/>
      <c r="BX417" s="92"/>
      <c r="BY417" s="92"/>
      <c r="BZ417" s="92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</row>
    <row r="418" spans="1:188" ht="30" x14ac:dyDescent="0.2">
      <c r="A418" s="175"/>
      <c r="B418" s="176"/>
      <c r="C418" s="176"/>
      <c r="D418" s="176"/>
      <c r="E418" s="176"/>
      <c r="F418" s="177"/>
      <c r="G418" s="158" t="s">
        <v>371</v>
      </c>
      <c r="H418" s="61">
        <v>193653</v>
      </c>
      <c r="I418" s="61">
        <v>31577</v>
      </c>
      <c r="J418" s="127">
        <f t="shared" si="254"/>
        <v>225230</v>
      </c>
      <c r="K418" s="61"/>
      <c r="L418" s="113" t="e">
        <f>+#REF!+K418</f>
        <v>#REF!</v>
      </c>
      <c r="M418" s="61"/>
      <c r="N418" s="113" t="e">
        <f t="shared" si="254"/>
        <v>#REF!</v>
      </c>
      <c r="O418" s="50"/>
      <c r="P418" s="113" t="e">
        <f t="shared" si="254"/>
        <v>#REF!</v>
      </c>
      <c r="Q418" s="63"/>
      <c r="R418" s="113" t="e">
        <f t="shared" si="254"/>
        <v>#REF!</v>
      </c>
      <c r="S418" s="50"/>
      <c r="T418" s="113" t="e">
        <f t="shared" si="254"/>
        <v>#REF!</v>
      </c>
      <c r="U418" s="50"/>
      <c r="V418" s="113" t="e">
        <f t="shared" si="254"/>
        <v>#REF!</v>
      </c>
      <c r="W418" s="50"/>
      <c r="X418" s="113" t="e">
        <f t="shared" si="255"/>
        <v>#REF!</v>
      </c>
      <c r="Y418" s="50"/>
      <c r="Z418" s="113" t="e">
        <f t="shared" si="255"/>
        <v>#REF!</v>
      </c>
      <c r="AA418" s="50"/>
      <c r="AB418" s="113" t="e">
        <f t="shared" si="256"/>
        <v>#REF!</v>
      </c>
      <c r="AC418" s="50"/>
      <c r="AD418" s="92"/>
      <c r="AE418" s="92"/>
      <c r="AF418" s="92"/>
      <c r="AG418" s="92"/>
      <c r="AH418" s="92"/>
      <c r="AI418" s="92"/>
      <c r="AJ418" s="92"/>
      <c r="AK418" s="92"/>
      <c r="AL418" s="92"/>
      <c r="AM418" s="92"/>
      <c r="AN418" s="92"/>
      <c r="AO418" s="92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2"/>
      <c r="BC418" s="92"/>
      <c r="BD418" s="92"/>
      <c r="BE418" s="92"/>
      <c r="BF418" s="92"/>
      <c r="BG418" s="92"/>
      <c r="BH418" s="92"/>
      <c r="BI418" s="92"/>
      <c r="BJ418" s="92"/>
      <c r="BK418" s="92"/>
      <c r="BL418" s="92"/>
      <c r="BM418" s="92"/>
      <c r="BN418" s="92"/>
      <c r="BO418" s="92"/>
      <c r="BP418" s="92"/>
      <c r="BQ418" s="92"/>
      <c r="BR418" s="92"/>
      <c r="BS418" s="92"/>
      <c r="BT418" s="92"/>
      <c r="BU418" s="92"/>
      <c r="BV418" s="92"/>
      <c r="BW418" s="92"/>
      <c r="BX418" s="92"/>
      <c r="BY418" s="92"/>
      <c r="BZ418" s="92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</row>
    <row r="419" spans="1:188" ht="15.75" x14ac:dyDescent="0.2">
      <c r="A419" s="175"/>
      <c r="B419" s="176"/>
      <c r="C419" s="176"/>
      <c r="D419" s="176"/>
      <c r="E419" s="176"/>
      <c r="F419" s="177"/>
      <c r="G419" s="158" t="s">
        <v>328</v>
      </c>
      <c r="H419" s="61"/>
      <c r="I419" s="61"/>
      <c r="J419" s="113">
        <f t="shared" si="254"/>
        <v>0</v>
      </c>
      <c r="K419" s="61"/>
      <c r="L419" s="113" t="e">
        <f>+#REF!+K419</f>
        <v>#REF!</v>
      </c>
      <c r="M419" s="61"/>
      <c r="N419" s="113" t="e">
        <f t="shared" si="254"/>
        <v>#REF!</v>
      </c>
      <c r="O419" s="50"/>
      <c r="P419" s="113" t="e">
        <f t="shared" si="254"/>
        <v>#REF!</v>
      </c>
      <c r="Q419" s="63"/>
      <c r="R419" s="113" t="e">
        <f t="shared" si="254"/>
        <v>#REF!</v>
      </c>
      <c r="S419" s="50"/>
      <c r="T419" s="113" t="e">
        <f t="shared" si="254"/>
        <v>#REF!</v>
      </c>
      <c r="U419" s="50"/>
      <c r="V419" s="113" t="e">
        <f t="shared" si="254"/>
        <v>#REF!</v>
      </c>
      <c r="W419" s="50"/>
      <c r="X419" s="113" t="e">
        <f t="shared" si="255"/>
        <v>#REF!</v>
      </c>
      <c r="Y419" s="50"/>
      <c r="Z419" s="113" t="e">
        <f t="shared" si="255"/>
        <v>#REF!</v>
      </c>
      <c r="AA419" s="50"/>
      <c r="AB419" s="113" t="e">
        <f t="shared" si="256"/>
        <v>#REF!</v>
      </c>
      <c r="AC419" s="50"/>
      <c r="AD419" s="92"/>
      <c r="AE419" s="92"/>
      <c r="AF419" s="92"/>
      <c r="AG419" s="92"/>
      <c r="AH419" s="92"/>
      <c r="AI419" s="92"/>
      <c r="AJ419" s="92"/>
      <c r="AK419" s="92"/>
      <c r="AL419" s="92"/>
      <c r="AM419" s="92"/>
      <c r="AN419" s="92"/>
      <c r="AO419" s="92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2"/>
      <c r="BC419" s="92"/>
      <c r="BD419" s="92"/>
      <c r="BE419" s="92"/>
      <c r="BF419" s="92"/>
      <c r="BG419" s="92"/>
      <c r="BH419" s="92"/>
      <c r="BI419" s="92"/>
      <c r="BJ419" s="92"/>
      <c r="BK419" s="92"/>
      <c r="BL419" s="92"/>
      <c r="BM419" s="92"/>
      <c r="BN419" s="92"/>
      <c r="BO419" s="92"/>
      <c r="BP419" s="92"/>
      <c r="BQ419" s="92"/>
      <c r="BR419" s="92"/>
      <c r="BS419" s="92"/>
      <c r="BT419" s="92"/>
      <c r="BU419" s="92"/>
      <c r="BV419" s="92"/>
      <c r="BW419" s="92"/>
      <c r="BX419" s="92"/>
      <c r="BY419" s="92"/>
      <c r="BZ419" s="92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</row>
    <row r="420" spans="1:188" ht="47.25" x14ac:dyDescent="0.25">
      <c r="A420" s="175"/>
      <c r="B420" s="176"/>
      <c r="C420" s="176"/>
      <c r="D420" s="173">
        <v>58</v>
      </c>
      <c r="E420" s="176"/>
      <c r="F420" s="177"/>
      <c r="G420" s="112" t="s">
        <v>225</v>
      </c>
      <c r="H420" s="147">
        <f>+H421+H422</f>
        <v>0</v>
      </c>
      <c r="I420" s="147">
        <f t="shared" ref="I420:AB420" si="263">+I421+I422</f>
        <v>0</v>
      </c>
      <c r="J420" s="113">
        <f t="shared" si="254"/>
        <v>0</v>
      </c>
      <c r="K420" s="147">
        <f t="shared" si="263"/>
        <v>0</v>
      </c>
      <c r="L420" s="147">
        <f t="shared" si="263"/>
        <v>0</v>
      </c>
      <c r="M420" s="147">
        <f t="shared" si="263"/>
        <v>0</v>
      </c>
      <c r="N420" s="147">
        <f t="shared" si="263"/>
        <v>0</v>
      </c>
      <c r="O420" s="147">
        <f t="shared" si="263"/>
        <v>0</v>
      </c>
      <c r="P420" s="147">
        <f t="shared" si="263"/>
        <v>0</v>
      </c>
      <c r="Q420" s="147">
        <f t="shared" si="263"/>
        <v>0</v>
      </c>
      <c r="R420" s="147">
        <f t="shared" si="263"/>
        <v>0</v>
      </c>
      <c r="S420" s="147">
        <f t="shared" si="263"/>
        <v>0</v>
      </c>
      <c r="T420" s="147">
        <f t="shared" si="263"/>
        <v>0</v>
      </c>
      <c r="U420" s="147">
        <f t="shared" si="263"/>
        <v>0</v>
      </c>
      <c r="V420" s="147">
        <f t="shared" si="263"/>
        <v>0</v>
      </c>
      <c r="W420" s="147">
        <f t="shared" si="263"/>
        <v>0</v>
      </c>
      <c r="X420" s="147">
        <f t="shared" si="263"/>
        <v>0</v>
      </c>
      <c r="Y420" s="147">
        <f t="shared" si="263"/>
        <v>0</v>
      </c>
      <c r="Z420" s="147">
        <f t="shared" si="263"/>
        <v>0</v>
      </c>
      <c r="AA420" s="147">
        <f t="shared" si="263"/>
        <v>0</v>
      </c>
      <c r="AB420" s="147">
        <f t="shared" si="263"/>
        <v>0</v>
      </c>
      <c r="AC420" s="50"/>
      <c r="AD420" s="92"/>
      <c r="AE420" s="92"/>
      <c r="AF420" s="92"/>
      <c r="AG420" s="92"/>
      <c r="AH420" s="92"/>
      <c r="AI420" s="92"/>
      <c r="AJ420" s="92"/>
      <c r="AK420" s="92"/>
      <c r="AL420" s="92"/>
      <c r="AM420" s="92"/>
      <c r="AN420" s="92"/>
      <c r="AO420" s="92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2"/>
      <c r="BC420" s="92"/>
      <c r="BD420" s="92"/>
      <c r="BE420" s="92"/>
      <c r="BF420" s="92"/>
      <c r="BG420" s="92"/>
      <c r="BH420" s="92"/>
      <c r="BI420" s="92"/>
      <c r="BJ420" s="92"/>
      <c r="BK420" s="92"/>
      <c r="BL420" s="92"/>
      <c r="BM420" s="92"/>
      <c r="BN420" s="92"/>
      <c r="BO420" s="92"/>
      <c r="BP420" s="92"/>
      <c r="BQ420" s="92"/>
      <c r="BR420" s="92"/>
      <c r="BS420" s="92"/>
      <c r="BT420" s="92"/>
      <c r="BU420" s="92"/>
      <c r="BV420" s="92"/>
      <c r="BW420" s="92"/>
      <c r="BX420" s="92"/>
      <c r="BY420" s="92"/>
      <c r="BZ420" s="92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</row>
    <row r="421" spans="1:188" x14ac:dyDescent="0.2">
      <c r="A421" s="175"/>
      <c r="B421" s="176"/>
      <c r="C421" s="176"/>
      <c r="D421" s="176"/>
      <c r="E421" s="179" t="s">
        <v>78</v>
      </c>
      <c r="F421" s="177"/>
      <c r="G421" s="125" t="s">
        <v>223</v>
      </c>
      <c r="H421" s="61"/>
      <c r="I421" s="61"/>
      <c r="J421" s="60"/>
      <c r="K421" s="61"/>
      <c r="L421" s="50"/>
      <c r="M421" s="61"/>
      <c r="N421" s="50"/>
      <c r="O421" s="50"/>
      <c r="P421" s="50"/>
      <c r="Q421" s="63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180"/>
      <c r="AC421" s="50"/>
      <c r="AD421" s="92"/>
      <c r="AE421" s="92"/>
      <c r="AF421" s="92"/>
      <c r="AG421" s="92"/>
      <c r="AH421" s="92"/>
      <c r="AI421" s="92"/>
      <c r="AJ421" s="92"/>
      <c r="AK421" s="92"/>
      <c r="AL421" s="92"/>
      <c r="AM421" s="92"/>
      <c r="AN421" s="92"/>
      <c r="AO421" s="92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2"/>
      <c r="BC421" s="92"/>
      <c r="BD421" s="92"/>
      <c r="BE421" s="92"/>
      <c r="BF421" s="92"/>
      <c r="BG421" s="92"/>
      <c r="BH421" s="92"/>
      <c r="BI421" s="92"/>
      <c r="BJ421" s="92"/>
      <c r="BK421" s="92"/>
      <c r="BL421" s="92"/>
      <c r="BM421" s="92"/>
      <c r="BN421" s="92"/>
      <c r="BO421" s="92"/>
      <c r="BP421" s="92"/>
      <c r="BQ421" s="92"/>
      <c r="BR421" s="92"/>
      <c r="BS421" s="92"/>
      <c r="BT421" s="92"/>
      <c r="BU421" s="92"/>
      <c r="BV421" s="92"/>
      <c r="BW421" s="92"/>
      <c r="BX421" s="92"/>
      <c r="BY421" s="92"/>
      <c r="BZ421" s="92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</row>
    <row r="422" spans="1:188" x14ac:dyDescent="0.2">
      <c r="A422" s="175"/>
      <c r="B422" s="176"/>
      <c r="C422" s="176"/>
      <c r="D422" s="176"/>
      <c r="E422" s="176"/>
      <c r="F422" s="177"/>
      <c r="G422" s="158"/>
      <c r="H422" s="61"/>
      <c r="I422" s="61"/>
      <c r="J422" s="60"/>
      <c r="K422" s="61"/>
      <c r="L422" s="50"/>
      <c r="M422" s="61"/>
      <c r="N422" s="50"/>
      <c r="O422" s="50"/>
      <c r="P422" s="50"/>
      <c r="Q422" s="63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180"/>
      <c r="AC422" s="50"/>
      <c r="AD422" s="92"/>
      <c r="AE422" s="92"/>
      <c r="AF422" s="92"/>
      <c r="AG422" s="92"/>
      <c r="AH422" s="92"/>
      <c r="AI422" s="92"/>
      <c r="AJ422" s="92"/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2"/>
      <c r="BC422" s="92"/>
      <c r="BD422" s="92"/>
      <c r="BE422" s="92"/>
      <c r="BF422" s="92"/>
      <c r="BG422" s="92"/>
      <c r="BH422" s="92"/>
      <c r="BI422" s="92"/>
      <c r="BJ422" s="92"/>
      <c r="BK422" s="92"/>
      <c r="BL422" s="92"/>
      <c r="BM422" s="92"/>
      <c r="BN422" s="92"/>
      <c r="BO422" s="92"/>
      <c r="BP422" s="92"/>
      <c r="BQ422" s="92"/>
      <c r="BR422" s="92"/>
      <c r="BS422" s="92"/>
      <c r="BT422" s="92"/>
      <c r="BU422" s="92"/>
      <c r="BV422" s="92"/>
      <c r="BW422" s="92"/>
      <c r="BX422" s="92"/>
      <c r="BY422" s="92"/>
      <c r="BZ422" s="92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</row>
    <row r="423" spans="1:188" ht="15.75" x14ac:dyDescent="0.2">
      <c r="A423" s="38"/>
      <c r="B423" s="39"/>
      <c r="C423" s="39"/>
      <c r="D423" s="39">
        <v>79</v>
      </c>
      <c r="E423" s="39"/>
      <c r="F423" s="40"/>
      <c r="G423" s="122" t="s">
        <v>329</v>
      </c>
      <c r="H423" s="113">
        <f t="shared" ref="H423:L423" si="264">H424</f>
        <v>0</v>
      </c>
      <c r="I423" s="144">
        <f>I424</f>
        <v>0</v>
      </c>
      <c r="J423" s="113">
        <f t="shared" si="264"/>
        <v>0</v>
      </c>
      <c r="K423" s="144">
        <f>K424</f>
        <v>0</v>
      </c>
      <c r="L423" s="113" t="e">
        <f t="shared" si="264"/>
        <v>#REF!</v>
      </c>
      <c r="M423" s="113">
        <f>M424</f>
        <v>0</v>
      </c>
      <c r="N423" s="113" t="e">
        <f t="shared" ref="N423:AB423" si="265">N424</f>
        <v>#REF!</v>
      </c>
      <c r="O423" s="113">
        <f t="shared" si="265"/>
        <v>0</v>
      </c>
      <c r="P423" s="113" t="e">
        <f t="shared" si="265"/>
        <v>#REF!</v>
      </c>
      <c r="Q423" s="113">
        <f t="shared" si="265"/>
        <v>0</v>
      </c>
      <c r="R423" s="113" t="e">
        <f t="shared" si="265"/>
        <v>#REF!</v>
      </c>
      <c r="S423" s="113">
        <f>S424</f>
        <v>0</v>
      </c>
      <c r="T423" s="113" t="e">
        <f t="shared" si="265"/>
        <v>#REF!</v>
      </c>
      <c r="U423" s="113">
        <f>U424</f>
        <v>0</v>
      </c>
      <c r="V423" s="113" t="e">
        <f t="shared" si="265"/>
        <v>#REF!</v>
      </c>
      <c r="W423" s="113">
        <f>W424</f>
        <v>0</v>
      </c>
      <c r="X423" s="113" t="e">
        <f t="shared" si="265"/>
        <v>#REF!</v>
      </c>
      <c r="Y423" s="113">
        <f>Y424</f>
        <v>0</v>
      </c>
      <c r="Z423" s="113" t="e">
        <f t="shared" si="265"/>
        <v>#REF!</v>
      </c>
      <c r="AA423" s="113">
        <f>AA424</f>
        <v>0</v>
      </c>
      <c r="AB423" s="114" t="e">
        <f t="shared" si="265"/>
        <v>#REF!</v>
      </c>
      <c r="AC423" s="113">
        <f>AC424</f>
        <v>0</v>
      </c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</row>
    <row r="424" spans="1:188" ht="15.75" x14ac:dyDescent="0.2">
      <c r="A424" s="38"/>
      <c r="B424" s="39"/>
      <c r="C424" s="39"/>
      <c r="D424" s="39">
        <v>80</v>
      </c>
      <c r="E424" s="39"/>
      <c r="F424" s="40"/>
      <c r="G424" s="122" t="s">
        <v>330</v>
      </c>
      <c r="H424" s="113">
        <f t="shared" ref="H424:L424" si="266">H425+H426</f>
        <v>0</v>
      </c>
      <c r="I424" s="144">
        <f>I425+I426</f>
        <v>0</v>
      </c>
      <c r="J424" s="113">
        <f t="shared" si="266"/>
        <v>0</v>
      </c>
      <c r="K424" s="144">
        <f>K425+K426</f>
        <v>0</v>
      </c>
      <c r="L424" s="113" t="e">
        <f t="shared" si="266"/>
        <v>#REF!</v>
      </c>
      <c r="M424" s="113">
        <f>M425+M426</f>
        <v>0</v>
      </c>
      <c r="N424" s="113" t="e">
        <f t="shared" ref="N424:AB424" si="267">N425+N426</f>
        <v>#REF!</v>
      </c>
      <c r="O424" s="113">
        <f t="shared" si="267"/>
        <v>0</v>
      </c>
      <c r="P424" s="113" t="e">
        <f t="shared" si="267"/>
        <v>#REF!</v>
      </c>
      <c r="Q424" s="113">
        <f t="shared" si="267"/>
        <v>0</v>
      </c>
      <c r="R424" s="113" t="e">
        <f t="shared" si="267"/>
        <v>#REF!</v>
      </c>
      <c r="S424" s="113">
        <f>S425+S426</f>
        <v>0</v>
      </c>
      <c r="T424" s="113" t="e">
        <f t="shared" si="267"/>
        <v>#REF!</v>
      </c>
      <c r="U424" s="113">
        <f>U425+U426</f>
        <v>0</v>
      </c>
      <c r="V424" s="113" t="e">
        <f t="shared" si="267"/>
        <v>#REF!</v>
      </c>
      <c r="W424" s="113">
        <f>W425+W426</f>
        <v>0</v>
      </c>
      <c r="X424" s="113" t="e">
        <f t="shared" si="267"/>
        <v>#REF!</v>
      </c>
      <c r="Y424" s="113">
        <f>Y425+Y426</f>
        <v>0</v>
      </c>
      <c r="Z424" s="113" t="e">
        <f t="shared" si="267"/>
        <v>#REF!</v>
      </c>
      <c r="AA424" s="113">
        <f>AA425+AA426</f>
        <v>0</v>
      </c>
      <c r="AB424" s="114" t="e">
        <f t="shared" si="267"/>
        <v>#REF!</v>
      </c>
      <c r="AC424" s="113">
        <f>AC425+AC426</f>
        <v>0</v>
      </c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</row>
    <row r="425" spans="1:188" x14ac:dyDescent="0.2">
      <c r="A425" s="57"/>
      <c r="B425" s="58"/>
      <c r="C425" s="58"/>
      <c r="D425" s="58"/>
      <c r="E425" s="58" t="s">
        <v>24</v>
      </c>
      <c r="F425" s="59"/>
      <c r="G425" s="125" t="s">
        <v>331</v>
      </c>
      <c r="H425" s="143"/>
      <c r="I425" s="61"/>
      <c r="J425" s="60">
        <f>H425+I425</f>
        <v>0</v>
      </c>
      <c r="K425" s="61"/>
      <c r="L425" s="72" t="e">
        <f>#REF!+K425</f>
        <v>#REF!</v>
      </c>
      <c r="M425" s="143"/>
      <c r="N425" s="72" t="e">
        <f>L425+M425</f>
        <v>#REF!</v>
      </c>
      <c r="O425" s="72"/>
      <c r="P425" s="72" t="e">
        <f>O425+N425</f>
        <v>#REF!</v>
      </c>
      <c r="Q425" s="72"/>
      <c r="R425" s="72" t="e">
        <f>P425+Q425</f>
        <v>#REF!</v>
      </c>
      <c r="S425" s="72"/>
      <c r="T425" s="72" t="e">
        <f>R425+S425</f>
        <v>#REF!</v>
      </c>
      <c r="U425" s="72"/>
      <c r="V425" s="72" t="e">
        <f>T425+U425</f>
        <v>#REF!</v>
      </c>
      <c r="W425" s="72"/>
      <c r="X425" s="72" t="e">
        <f>V425+W425</f>
        <v>#REF!</v>
      </c>
      <c r="Y425" s="50"/>
      <c r="Z425" s="72" t="e">
        <f>X425+Y425</f>
        <v>#REF!</v>
      </c>
      <c r="AA425" s="72"/>
      <c r="AB425" s="128" t="e">
        <f>Z425+AA425</f>
        <v>#REF!</v>
      </c>
      <c r="AC425" s="7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</row>
    <row r="426" spans="1:188" ht="30" x14ac:dyDescent="0.2">
      <c r="A426" s="57"/>
      <c r="B426" s="58"/>
      <c r="C426" s="58"/>
      <c r="D426" s="58"/>
      <c r="E426" s="58" t="s">
        <v>147</v>
      </c>
      <c r="F426" s="59"/>
      <c r="G426" s="125" t="s">
        <v>332</v>
      </c>
      <c r="H426" s="143"/>
      <c r="I426" s="61"/>
      <c r="J426" s="60">
        <f>H426+I426</f>
        <v>0</v>
      </c>
      <c r="K426" s="61"/>
      <c r="L426" s="72" t="e">
        <f>#REF!+K426</f>
        <v>#REF!</v>
      </c>
      <c r="M426" s="143"/>
      <c r="N426" s="72" t="e">
        <f>L426+M426</f>
        <v>#REF!</v>
      </c>
      <c r="O426" s="72"/>
      <c r="P426" s="72" t="e">
        <f>O426+N426</f>
        <v>#REF!</v>
      </c>
      <c r="Q426" s="72"/>
      <c r="R426" s="72" t="e">
        <f>P426+Q426</f>
        <v>#REF!</v>
      </c>
      <c r="S426" s="72"/>
      <c r="T426" s="72" t="e">
        <f>R426+S426</f>
        <v>#REF!</v>
      </c>
      <c r="U426" s="72"/>
      <c r="V426" s="72" t="e">
        <f>T426+U426</f>
        <v>#REF!</v>
      </c>
      <c r="W426" s="72"/>
      <c r="X426" s="72" t="e">
        <f>V426+W426</f>
        <v>#REF!</v>
      </c>
      <c r="Y426" s="50"/>
      <c r="Z426" s="72" t="e">
        <f>X426+Y426</f>
        <v>#REF!</v>
      </c>
      <c r="AA426" s="72"/>
      <c r="AB426" s="128" t="e">
        <f>Z426+AA426</f>
        <v>#REF!</v>
      </c>
      <c r="AC426" s="7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</row>
    <row r="427" spans="1:188" x14ac:dyDescent="0.2">
      <c r="A427" s="57"/>
      <c r="B427" s="58"/>
      <c r="C427" s="58"/>
      <c r="D427" s="58">
        <v>85</v>
      </c>
      <c r="E427" s="58"/>
      <c r="F427" s="59"/>
      <c r="G427" s="125" t="s">
        <v>114</v>
      </c>
      <c r="H427" s="61">
        <v>-46813</v>
      </c>
      <c r="I427" s="61">
        <v>-2195</v>
      </c>
      <c r="J427" s="60">
        <f>H427+I427</f>
        <v>-49008</v>
      </c>
      <c r="K427" s="61"/>
      <c r="L427" s="72" t="e">
        <f>#REF!+K427</f>
        <v>#REF!</v>
      </c>
      <c r="M427" s="61"/>
      <c r="N427" s="72" t="e">
        <f>L427+M427</f>
        <v>#REF!</v>
      </c>
      <c r="O427" s="72"/>
      <c r="P427" s="72" t="e">
        <f>O427+N427</f>
        <v>#REF!</v>
      </c>
      <c r="Q427" s="72"/>
      <c r="R427" s="72" t="e">
        <f>P427+Q427</f>
        <v>#REF!</v>
      </c>
      <c r="S427" s="72"/>
      <c r="T427" s="72" t="e">
        <f>R427+S427</f>
        <v>#REF!</v>
      </c>
      <c r="U427" s="72"/>
      <c r="V427" s="72" t="e">
        <f>T427+U427</f>
        <v>#REF!</v>
      </c>
      <c r="W427" s="72"/>
      <c r="X427" s="72" t="e">
        <f>V427+W427</f>
        <v>#REF!</v>
      </c>
      <c r="Y427" s="50"/>
      <c r="Z427" s="72" t="e">
        <f>X427+Y427</f>
        <v>#REF!</v>
      </c>
      <c r="AA427" s="72"/>
      <c r="AB427" s="128" t="e">
        <f>Z427+AA427</f>
        <v>#REF!</v>
      </c>
      <c r="AC427" s="7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</row>
    <row r="428" spans="1:188" x14ac:dyDescent="0.2">
      <c r="A428" s="57"/>
      <c r="B428" s="58"/>
      <c r="C428" s="58"/>
      <c r="D428" s="58"/>
      <c r="E428" s="58"/>
      <c r="F428" s="59"/>
      <c r="G428" s="125" t="s">
        <v>185</v>
      </c>
      <c r="H428" s="142"/>
      <c r="I428" s="60"/>
      <c r="J428" s="60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>
        <f>V428+W428</f>
        <v>0</v>
      </c>
      <c r="Y428" s="50"/>
      <c r="Z428" s="72">
        <f>X428+Y428</f>
        <v>0</v>
      </c>
      <c r="AA428" s="72"/>
      <c r="AB428" s="128">
        <f>Z428+AA428</f>
        <v>0</v>
      </c>
      <c r="AC428" s="7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</row>
    <row r="429" spans="1:188" ht="15.75" x14ac:dyDescent="0.2">
      <c r="A429" s="38" t="s">
        <v>284</v>
      </c>
      <c r="B429" s="39" t="s">
        <v>35</v>
      </c>
      <c r="C429" s="39"/>
      <c r="D429" s="39"/>
      <c r="E429" s="39"/>
      <c r="F429" s="40"/>
      <c r="G429" s="112" t="s">
        <v>333</v>
      </c>
      <c r="H429" s="111">
        <f t="shared" ref="H429:AB429" si="268">SUM(H430:H432)</f>
        <v>2660242</v>
      </c>
      <c r="I429" s="113">
        <f t="shared" si="268"/>
        <v>508809</v>
      </c>
      <c r="J429" s="113">
        <f t="shared" si="268"/>
        <v>3169051</v>
      </c>
      <c r="K429" s="113">
        <f t="shared" si="268"/>
        <v>0</v>
      </c>
      <c r="L429" s="113" t="e">
        <f t="shared" si="268"/>
        <v>#REF!</v>
      </c>
      <c r="M429" s="113">
        <f t="shared" si="268"/>
        <v>0</v>
      </c>
      <c r="N429" s="113" t="e">
        <f t="shared" si="268"/>
        <v>#REF!</v>
      </c>
      <c r="O429" s="113">
        <f t="shared" si="268"/>
        <v>0</v>
      </c>
      <c r="P429" s="113" t="e">
        <f t="shared" si="268"/>
        <v>#REF!</v>
      </c>
      <c r="Q429" s="113">
        <f t="shared" si="268"/>
        <v>0</v>
      </c>
      <c r="R429" s="113" t="e">
        <f t="shared" si="268"/>
        <v>#REF!</v>
      </c>
      <c r="S429" s="113">
        <f>SUM(S430:S432)</f>
        <v>0</v>
      </c>
      <c r="T429" s="113" t="e">
        <f t="shared" si="268"/>
        <v>#REF!</v>
      </c>
      <c r="U429" s="113">
        <f>SUM(U430:U432)</f>
        <v>0</v>
      </c>
      <c r="V429" s="113" t="e">
        <f t="shared" si="268"/>
        <v>#REF!</v>
      </c>
      <c r="W429" s="113">
        <f>SUM(W430:W432)</f>
        <v>0</v>
      </c>
      <c r="X429" s="113" t="e">
        <f t="shared" si="268"/>
        <v>#REF!</v>
      </c>
      <c r="Y429" s="113">
        <f>SUM(Y430:Y432)</f>
        <v>0</v>
      </c>
      <c r="Z429" s="113" t="e">
        <f t="shared" si="268"/>
        <v>#REF!</v>
      </c>
      <c r="AA429" s="113">
        <f>SUM(AA430:AA432)</f>
        <v>0</v>
      </c>
      <c r="AB429" s="114" t="e">
        <f t="shared" si="268"/>
        <v>#REF!</v>
      </c>
      <c r="AC429" s="113" t="e">
        <f>SUM(AC430:AC432)</f>
        <v>#REF!</v>
      </c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</row>
    <row r="430" spans="1:188" ht="18" customHeight="1" x14ac:dyDescent="0.2">
      <c r="A430" s="38"/>
      <c r="B430" s="39"/>
      <c r="C430" s="39" t="s">
        <v>24</v>
      </c>
      <c r="D430" s="39"/>
      <c r="E430" s="39"/>
      <c r="F430" s="40"/>
      <c r="G430" s="112" t="s">
        <v>334</v>
      </c>
      <c r="H430" s="111">
        <f t="shared" ref="H430:AC430" si="269">H372+H378</f>
        <v>5995</v>
      </c>
      <c r="I430" s="113">
        <f t="shared" si="269"/>
        <v>0</v>
      </c>
      <c r="J430" s="113">
        <f t="shared" si="269"/>
        <v>5995</v>
      </c>
      <c r="K430" s="113">
        <f t="shared" si="269"/>
        <v>0</v>
      </c>
      <c r="L430" s="113" t="e">
        <f t="shared" si="269"/>
        <v>#REF!</v>
      </c>
      <c r="M430" s="113">
        <f t="shared" si="269"/>
        <v>0</v>
      </c>
      <c r="N430" s="113" t="e">
        <f t="shared" si="269"/>
        <v>#REF!</v>
      </c>
      <c r="O430" s="113">
        <f t="shared" si="269"/>
        <v>0</v>
      </c>
      <c r="P430" s="113" t="e">
        <f t="shared" si="269"/>
        <v>#REF!</v>
      </c>
      <c r="Q430" s="113">
        <f t="shared" si="269"/>
        <v>0</v>
      </c>
      <c r="R430" s="113" t="e">
        <f t="shared" si="269"/>
        <v>#REF!</v>
      </c>
      <c r="S430" s="113">
        <f t="shared" si="269"/>
        <v>0</v>
      </c>
      <c r="T430" s="113" t="e">
        <f t="shared" si="269"/>
        <v>#REF!</v>
      </c>
      <c r="U430" s="113">
        <f t="shared" si="269"/>
        <v>0</v>
      </c>
      <c r="V430" s="113" t="e">
        <f t="shared" si="269"/>
        <v>#REF!</v>
      </c>
      <c r="W430" s="113">
        <f t="shared" si="269"/>
        <v>0</v>
      </c>
      <c r="X430" s="113" t="e">
        <f t="shared" si="269"/>
        <v>#REF!</v>
      </c>
      <c r="Y430" s="113">
        <f t="shared" si="269"/>
        <v>0</v>
      </c>
      <c r="Z430" s="113" t="e">
        <f t="shared" si="269"/>
        <v>#REF!</v>
      </c>
      <c r="AA430" s="113">
        <f t="shared" si="269"/>
        <v>0</v>
      </c>
      <c r="AB430" s="114" t="e">
        <f t="shared" si="269"/>
        <v>#REF!</v>
      </c>
      <c r="AC430" s="113">
        <f t="shared" si="269"/>
        <v>62000</v>
      </c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</row>
    <row r="431" spans="1:188" ht="15.75" x14ac:dyDescent="0.2">
      <c r="A431" s="38"/>
      <c r="B431" s="39"/>
      <c r="C431" s="39" t="s">
        <v>172</v>
      </c>
      <c r="D431" s="39"/>
      <c r="E431" s="39"/>
      <c r="F431" s="40"/>
      <c r="G431" s="112" t="s">
        <v>335</v>
      </c>
      <c r="H431" s="111">
        <f t="shared" ref="H431:AC431" si="270">H375+H394</f>
        <v>2701060</v>
      </c>
      <c r="I431" s="113">
        <f t="shared" si="270"/>
        <v>511004</v>
      </c>
      <c r="J431" s="113">
        <f t="shared" si="270"/>
        <v>3212064</v>
      </c>
      <c r="K431" s="113">
        <f t="shared" si="270"/>
        <v>0</v>
      </c>
      <c r="L431" s="113" t="e">
        <f t="shared" si="270"/>
        <v>#REF!</v>
      </c>
      <c r="M431" s="113">
        <f t="shared" si="270"/>
        <v>0</v>
      </c>
      <c r="N431" s="113" t="e">
        <f t="shared" si="270"/>
        <v>#REF!</v>
      </c>
      <c r="O431" s="113">
        <f t="shared" si="270"/>
        <v>0</v>
      </c>
      <c r="P431" s="113" t="e">
        <f t="shared" si="270"/>
        <v>#REF!</v>
      </c>
      <c r="Q431" s="113">
        <f t="shared" si="270"/>
        <v>0</v>
      </c>
      <c r="R431" s="113" t="e">
        <f t="shared" si="270"/>
        <v>#REF!</v>
      </c>
      <c r="S431" s="113">
        <f t="shared" si="270"/>
        <v>0</v>
      </c>
      <c r="T431" s="113" t="e">
        <f t="shared" si="270"/>
        <v>#REF!</v>
      </c>
      <c r="U431" s="113">
        <f t="shared" si="270"/>
        <v>0</v>
      </c>
      <c r="V431" s="113" t="e">
        <f t="shared" si="270"/>
        <v>#REF!</v>
      </c>
      <c r="W431" s="113">
        <f t="shared" si="270"/>
        <v>0</v>
      </c>
      <c r="X431" s="113" t="e">
        <f t="shared" si="270"/>
        <v>#REF!</v>
      </c>
      <c r="Y431" s="113">
        <f t="shared" si="270"/>
        <v>0</v>
      </c>
      <c r="Z431" s="113" t="e">
        <f t="shared" si="270"/>
        <v>#REF!</v>
      </c>
      <c r="AA431" s="113">
        <f t="shared" si="270"/>
        <v>0</v>
      </c>
      <c r="AB431" s="114" t="e">
        <f t="shared" si="270"/>
        <v>#REF!</v>
      </c>
      <c r="AC431" s="113" t="e">
        <f t="shared" si="270"/>
        <v>#REF!</v>
      </c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</row>
    <row r="432" spans="1:188" ht="15.75" x14ac:dyDescent="0.2">
      <c r="A432" s="38"/>
      <c r="B432" s="39"/>
      <c r="C432" s="39" t="s">
        <v>118</v>
      </c>
      <c r="D432" s="39"/>
      <c r="E432" s="39"/>
      <c r="F432" s="40"/>
      <c r="G432" s="112" t="s">
        <v>336</v>
      </c>
      <c r="H432" s="111">
        <f t="shared" ref="H432:AC432" si="271">H370-H430-H431</f>
        <v>-46813</v>
      </c>
      <c r="I432" s="113">
        <f t="shared" si="271"/>
        <v>-2195</v>
      </c>
      <c r="J432" s="113">
        <f t="shared" si="271"/>
        <v>-49008</v>
      </c>
      <c r="K432" s="113">
        <f t="shared" si="271"/>
        <v>0</v>
      </c>
      <c r="L432" s="113" t="e">
        <f t="shared" si="271"/>
        <v>#REF!</v>
      </c>
      <c r="M432" s="113">
        <f t="shared" si="271"/>
        <v>0</v>
      </c>
      <c r="N432" s="113" t="e">
        <f t="shared" si="271"/>
        <v>#REF!</v>
      </c>
      <c r="O432" s="113">
        <f t="shared" si="271"/>
        <v>0</v>
      </c>
      <c r="P432" s="113" t="e">
        <f t="shared" si="271"/>
        <v>#REF!</v>
      </c>
      <c r="Q432" s="113">
        <f t="shared" si="271"/>
        <v>0</v>
      </c>
      <c r="R432" s="113" t="e">
        <f t="shared" si="271"/>
        <v>#REF!</v>
      </c>
      <c r="S432" s="113">
        <f t="shared" si="271"/>
        <v>0</v>
      </c>
      <c r="T432" s="113" t="e">
        <f t="shared" si="271"/>
        <v>#REF!</v>
      </c>
      <c r="U432" s="113">
        <f t="shared" si="271"/>
        <v>0</v>
      </c>
      <c r="V432" s="113" t="e">
        <f t="shared" si="271"/>
        <v>#REF!</v>
      </c>
      <c r="W432" s="113">
        <f t="shared" si="271"/>
        <v>0</v>
      </c>
      <c r="X432" s="113" t="e">
        <f t="shared" si="271"/>
        <v>#REF!</v>
      </c>
      <c r="Y432" s="113">
        <f t="shared" si="271"/>
        <v>0</v>
      </c>
      <c r="Z432" s="113" t="e">
        <f t="shared" si="271"/>
        <v>#REF!</v>
      </c>
      <c r="AA432" s="113">
        <f t="shared" si="271"/>
        <v>0</v>
      </c>
      <c r="AB432" s="114" t="e">
        <f t="shared" si="271"/>
        <v>#REF!</v>
      </c>
      <c r="AC432" s="113" t="e">
        <f t="shared" si="271"/>
        <v>#REF!</v>
      </c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</row>
    <row r="433" spans="1:188" ht="15.75" x14ac:dyDescent="0.2">
      <c r="A433" s="38">
        <v>8904</v>
      </c>
      <c r="B433" s="39" t="s">
        <v>37</v>
      </c>
      <c r="C433" s="39"/>
      <c r="D433" s="39"/>
      <c r="E433" s="39"/>
      <c r="F433" s="40"/>
      <c r="G433" s="112" t="s">
        <v>337</v>
      </c>
      <c r="H433" s="111">
        <f t="shared" ref="H433:AC433" si="272">+H150+H370</f>
        <v>14375962</v>
      </c>
      <c r="I433" s="113">
        <f t="shared" si="272"/>
        <v>2282806</v>
      </c>
      <c r="J433" s="113">
        <f t="shared" si="272"/>
        <v>16658768</v>
      </c>
      <c r="K433" s="113">
        <f t="shared" si="272"/>
        <v>0</v>
      </c>
      <c r="L433" s="113" t="e">
        <f t="shared" si="272"/>
        <v>#REF!</v>
      </c>
      <c r="M433" s="113">
        <f t="shared" si="272"/>
        <v>0</v>
      </c>
      <c r="N433" s="113" t="e">
        <f t="shared" si="272"/>
        <v>#REF!</v>
      </c>
      <c r="O433" s="113">
        <f t="shared" si="272"/>
        <v>0</v>
      </c>
      <c r="P433" s="113" t="e">
        <f t="shared" si="272"/>
        <v>#REF!</v>
      </c>
      <c r="Q433" s="113">
        <f t="shared" si="272"/>
        <v>0</v>
      </c>
      <c r="R433" s="113" t="e">
        <f t="shared" si="272"/>
        <v>#REF!</v>
      </c>
      <c r="S433" s="113">
        <f t="shared" si="272"/>
        <v>0</v>
      </c>
      <c r="T433" s="113" t="e">
        <f t="shared" si="272"/>
        <v>#REF!</v>
      </c>
      <c r="U433" s="113">
        <f t="shared" si="272"/>
        <v>0</v>
      </c>
      <c r="V433" s="113" t="e">
        <f t="shared" si="272"/>
        <v>#REF!</v>
      </c>
      <c r="W433" s="113">
        <f t="shared" si="272"/>
        <v>0</v>
      </c>
      <c r="X433" s="113" t="e">
        <f t="shared" si="272"/>
        <v>#REF!</v>
      </c>
      <c r="Y433" s="113">
        <f t="shared" si="272"/>
        <v>0</v>
      </c>
      <c r="Z433" s="113" t="e">
        <f t="shared" si="272"/>
        <v>#REF!</v>
      </c>
      <c r="AA433" s="113">
        <f t="shared" si="272"/>
        <v>0</v>
      </c>
      <c r="AB433" s="114" t="e">
        <f t="shared" si="272"/>
        <v>#REF!</v>
      </c>
      <c r="AC433" s="113" t="e">
        <f t="shared" si="272"/>
        <v>#REF!</v>
      </c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</row>
    <row r="434" spans="1:188" ht="16.5" thickBot="1" x14ac:dyDescent="0.25">
      <c r="A434" s="132"/>
      <c r="B434" s="133" t="s">
        <v>35</v>
      </c>
      <c r="C434" s="133"/>
      <c r="D434" s="133"/>
      <c r="E434" s="133"/>
      <c r="F434" s="148"/>
      <c r="G434" s="135" t="s">
        <v>338</v>
      </c>
      <c r="H434" s="150">
        <f t="shared" ref="H434:AC434" si="273">+H96</f>
        <v>1046901</v>
      </c>
      <c r="I434" s="151">
        <f t="shared" si="273"/>
        <v>4519</v>
      </c>
      <c r="J434" s="151">
        <f t="shared" si="273"/>
        <v>1051420</v>
      </c>
      <c r="K434" s="151">
        <f t="shared" si="273"/>
        <v>0</v>
      </c>
      <c r="L434" s="151" t="e">
        <f t="shared" si="273"/>
        <v>#REF!</v>
      </c>
      <c r="M434" s="151">
        <f t="shared" si="273"/>
        <v>0</v>
      </c>
      <c r="N434" s="151" t="e">
        <f t="shared" si="273"/>
        <v>#REF!</v>
      </c>
      <c r="O434" s="151">
        <f t="shared" si="273"/>
        <v>0</v>
      </c>
      <c r="P434" s="151" t="e">
        <f t="shared" si="273"/>
        <v>#REF!</v>
      </c>
      <c r="Q434" s="151">
        <f t="shared" si="273"/>
        <v>0</v>
      </c>
      <c r="R434" s="151" t="e">
        <f t="shared" si="273"/>
        <v>#REF!</v>
      </c>
      <c r="S434" s="151">
        <f t="shared" si="273"/>
        <v>0</v>
      </c>
      <c r="T434" s="151" t="e">
        <f t="shared" si="273"/>
        <v>#REF!</v>
      </c>
      <c r="U434" s="151">
        <f t="shared" si="273"/>
        <v>0</v>
      </c>
      <c r="V434" s="151" t="e">
        <f t="shared" si="273"/>
        <v>#REF!</v>
      </c>
      <c r="W434" s="151">
        <f t="shared" si="273"/>
        <v>0</v>
      </c>
      <c r="X434" s="151" t="e">
        <f t="shared" si="273"/>
        <v>#REF!</v>
      </c>
      <c r="Y434" s="151">
        <f t="shared" si="273"/>
        <v>0</v>
      </c>
      <c r="Z434" s="151" t="e">
        <f t="shared" si="273"/>
        <v>#REF!</v>
      </c>
      <c r="AA434" s="151">
        <f t="shared" si="273"/>
        <v>0</v>
      </c>
      <c r="AB434" s="152" t="e">
        <f t="shared" si="273"/>
        <v>#REF!</v>
      </c>
      <c r="AC434" s="151">
        <f t="shared" si="273"/>
        <v>1808880</v>
      </c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</row>
    <row r="435" spans="1:188" ht="18" x14ac:dyDescent="0.25">
      <c r="A435" s="269" t="s">
        <v>339</v>
      </c>
      <c r="B435" s="270"/>
      <c r="C435" s="270"/>
      <c r="D435" s="270"/>
      <c r="E435" s="270"/>
      <c r="F435" s="271"/>
      <c r="G435" s="119" t="s">
        <v>340</v>
      </c>
      <c r="H435" s="153">
        <f t="shared" ref="H435:V435" si="274">H8-H53</f>
        <v>-15422863</v>
      </c>
      <c r="I435" s="154">
        <f t="shared" si="274"/>
        <v>-2287325</v>
      </c>
      <c r="J435" s="154">
        <f t="shared" si="274"/>
        <v>-17710188</v>
      </c>
      <c r="K435" s="154">
        <f t="shared" si="274"/>
        <v>0</v>
      </c>
      <c r="L435" s="154" t="e">
        <f t="shared" si="274"/>
        <v>#REF!</v>
      </c>
      <c r="M435" s="154">
        <f t="shared" si="274"/>
        <v>0</v>
      </c>
      <c r="N435" s="154" t="e">
        <f t="shared" si="274"/>
        <v>#REF!</v>
      </c>
      <c r="O435" s="154">
        <f t="shared" si="274"/>
        <v>0</v>
      </c>
      <c r="P435" s="154" t="e">
        <f t="shared" si="274"/>
        <v>#REF!</v>
      </c>
      <c r="Q435" s="154">
        <f t="shared" si="274"/>
        <v>0</v>
      </c>
      <c r="R435" s="154" t="e">
        <f t="shared" si="274"/>
        <v>#REF!</v>
      </c>
      <c r="S435" s="154">
        <f t="shared" si="274"/>
        <v>0</v>
      </c>
      <c r="T435" s="154" t="e">
        <f t="shared" si="274"/>
        <v>#REF!</v>
      </c>
      <c r="U435" s="154">
        <f t="shared" si="274"/>
        <v>0</v>
      </c>
      <c r="V435" s="154" t="e">
        <f t="shared" si="274"/>
        <v>#REF!</v>
      </c>
      <c r="W435" s="154">
        <f>W18-W53</f>
        <v>0</v>
      </c>
      <c r="X435" s="154" t="e">
        <f>X8-X53</f>
        <v>#REF!</v>
      </c>
      <c r="Y435" s="154">
        <f>Y18-Y53</f>
        <v>0</v>
      </c>
      <c r="Z435" s="154" t="e">
        <f>Z8-Z53</f>
        <v>#REF!</v>
      </c>
      <c r="AA435" s="154">
        <f>AA18-AA53</f>
        <v>0</v>
      </c>
      <c r="AB435" s="181" t="e">
        <f>AB8-AB53</f>
        <v>#REF!</v>
      </c>
      <c r="AC435" s="120" t="e">
        <f>AC18-AC53</f>
        <v>#REF!</v>
      </c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</row>
    <row r="436" spans="1:188" ht="15.75" x14ac:dyDescent="0.25">
      <c r="A436" s="172"/>
      <c r="B436" s="173" t="s">
        <v>116</v>
      </c>
      <c r="C436" s="173"/>
      <c r="D436" s="173"/>
      <c r="E436" s="173"/>
      <c r="F436" s="174"/>
      <c r="G436" s="112" t="s">
        <v>341</v>
      </c>
      <c r="H436" s="111">
        <f t="shared" ref="H436:AC437" si="275">+H46-H433</f>
        <v>-14375962</v>
      </c>
      <c r="I436" s="113">
        <f t="shared" si="275"/>
        <v>-2282806</v>
      </c>
      <c r="J436" s="113">
        <f t="shared" si="275"/>
        <v>-16658768</v>
      </c>
      <c r="K436" s="113">
        <f t="shared" si="275"/>
        <v>0</v>
      </c>
      <c r="L436" s="113" t="e">
        <f t="shared" si="275"/>
        <v>#REF!</v>
      </c>
      <c r="M436" s="113">
        <f t="shared" si="275"/>
        <v>0</v>
      </c>
      <c r="N436" s="113" t="e">
        <f t="shared" si="275"/>
        <v>#REF!</v>
      </c>
      <c r="O436" s="113">
        <f t="shared" si="275"/>
        <v>0</v>
      </c>
      <c r="P436" s="113" t="e">
        <f t="shared" si="275"/>
        <v>#REF!</v>
      </c>
      <c r="Q436" s="113">
        <f t="shared" si="275"/>
        <v>0</v>
      </c>
      <c r="R436" s="113" t="e">
        <f t="shared" si="275"/>
        <v>#REF!</v>
      </c>
      <c r="S436" s="113">
        <f t="shared" si="275"/>
        <v>0</v>
      </c>
      <c r="T436" s="113" t="e">
        <f t="shared" si="275"/>
        <v>#REF!</v>
      </c>
      <c r="U436" s="113">
        <f t="shared" si="275"/>
        <v>0</v>
      </c>
      <c r="V436" s="113" t="e">
        <f t="shared" si="275"/>
        <v>#REF!</v>
      </c>
      <c r="W436" s="113">
        <f t="shared" si="275"/>
        <v>0</v>
      </c>
      <c r="X436" s="113" t="e">
        <f t="shared" si="275"/>
        <v>#REF!</v>
      </c>
      <c r="Y436" s="113">
        <f t="shared" si="275"/>
        <v>0</v>
      </c>
      <c r="Z436" s="113" t="e">
        <f t="shared" si="275"/>
        <v>#REF!</v>
      </c>
      <c r="AA436" s="113">
        <f t="shared" si="275"/>
        <v>0</v>
      </c>
      <c r="AB436" s="182" t="e">
        <f t="shared" si="275"/>
        <v>#REF!</v>
      </c>
      <c r="AC436" s="123" t="e">
        <f t="shared" si="275"/>
        <v>#REF!</v>
      </c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</row>
    <row r="437" spans="1:188" ht="16.5" thickBot="1" x14ac:dyDescent="0.3">
      <c r="A437" s="183"/>
      <c r="B437" s="184">
        <v>11</v>
      </c>
      <c r="C437" s="184"/>
      <c r="D437" s="184"/>
      <c r="E437" s="184"/>
      <c r="F437" s="185"/>
      <c r="G437" s="135" t="s">
        <v>342</v>
      </c>
      <c r="H437" s="150">
        <f t="shared" si="275"/>
        <v>-1046901</v>
      </c>
      <c r="I437" s="151">
        <f t="shared" si="275"/>
        <v>-4519</v>
      </c>
      <c r="J437" s="151">
        <f t="shared" si="275"/>
        <v>-1051420</v>
      </c>
      <c r="K437" s="151">
        <f t="shared" si="275"/>
        <v>0</v>
      </c>
      <c r="L437" s="151" t="e">
        <f t="shared" si="275"/>
        <v>#REF!</v>
      </c>
      <c r="M437" s="151">
        <f t="shared" si="275"/>
        <v>0</v>
      </c>
      <c r="N437" s="151" t="e">
        <f t="shared" si="275"/>
        <v>#REF!</v>
      </c>
      <c r="O437" s="151">
        <f t="shared" si="275"/>
        <v>0</v>
      </c>
      <c r="P437" s="151" t="e">
        <f t="shared" si="275"/>
        <v>#REF!</v>
      </c>
      <c r="Q437" s="151">
        <f t="shared" si="275"/>
        <v>0</v>
      </c>
      <c r="R437" s="151" t="e">
        <f t="shared" si="275"/>
        <v>#REF!</v>
      </c>
      <c r="S437" s="151">
        <f t="shared" si="275"/>
        <v>0</v>
      </c>
      <c r="T437" s="151" t="e">
        <f t="shared" si="275"/>
        <v>#REF!</v>
      </c>
      <c r="U437" s="151">
        <f t="shared" si="275"/>
        <v>0</v>
      </c>
      <c r="V437" s="151" t="e">
        <f t="shared" si="275"/>
        <v>#REF!</v>
      </c>
      <c r="W437" s="151">
        <f t="shared" si="275"/>
        <v>0</v>
      </c>
      <c r="X437" s="151" t="e">
        <f t="shared" si="275"/>
        <v>#REF!</v>
      </c>
      <c r="Y437" s="151">
        <f t="shared" si="275"/>
        <v>0</v>
      </c>
      <c r="Z437" s="151" t="e">
        <f t="shared" si="275"/>
        <v>#REF!</v>
      </c>
      <c r="AA437" s="151">
        <f t="shared" si="275"/>
        <v>0</v>
      </c>
      <c r="AB437" s="186" t="e">
        <f t="shared" si="275"/>
        <v>#REF!</v>
      </c>
      <c r="AC437" s="136">
        <f t="shared" si="275"/>
        <v>-1808880</v>
      </c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</row>
    <row r="438" spans="1:188" ht="16.5" thickBot="1" x14ac:dyDescent="0.3">
      <c r="A438" s="187"/>
      <c r="B438" s="188"/>
      <c r="C438" s="188"/>
      <c r="D438" s="188"/>
      <c r="E438" s="188"/>
      <c r="F438" s="189"/>
      <c r="G438" s="190"/>
      <c r="H438" s="191"/>
      <c r="I438" s="192"/>
      <c r="J438" s="192"/>
      <c r="K438" s="192"/>
      <c r="L438" s="192"/>
      <c r="M438" s="192"/>
      <c r="N438" s="192"/>
      <c r="O438" s="192"/>
      <c r="P438" s="192"/>
      <c r="Q438" s="192"/>
      <c r="R438" s="192"/>
      <c r="S438" s="192"/>
      <c r="T438" s="192"/>
      <c r="U438" s="192"/>
      <c r="V438" s="192"/>
      <c r="W438" s="192"/>
      <c r="X438" s="192"/>
      <c r="Y438" s="192"/>
      <c r="Z438" s="192"/>
      <c r="AA438" s="192"/>
      <c r="AB438" s="193"/>
      <c r="AC438" s="191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</row>
    <row r="439" spans="1:188" ht="16.5" thickBot="1" x14ac:dyDescent="0.3">
      <c r="A439" s="194">
        <v>5008</v>
      </c>
      <c r="B439" s="195"/>
      <c r="C439" s="195"/>
      <c r="D439" s="195"/>
      <c r="E439" s="195"/>
      <c r="F439" s="195"/>
      <c r="G439" s="196" t="s">
        <v>84</v>
      </c>
      <c r="H439" s="197">
        <f>+H440+H443</f>
        <v>0</v>
      </c>
      <c r="I439" s="197">
        <f t="shared" ref="I439:AC439" si="276">+I440+I443</f>
        <v>0</v>
      </c>
      <c r="J439" s="197">
        <f t="shared" si="276"/>
        <v>0</v>
      </c>
      <c r="K439" s="197">
        <f t="shared" si="276"/>
        <v>0</v>
      </c>
      <c r="L439" s="197" t="e">
        <f t="shared" si="276"/>
        <v>#REF!</v>
      </c>
      <c r="M439" s="197">
        <f t="shared" si="276"/>
        <v>0</v>
      </c>
      <c r="N439" s="197" t="e">
        <f t="shared" si="276"/>
        <v>#REF!</v>
      </c>
      <c r="O439" s="197">
        <f t="shared" si="276"/>
        <v>0</v>
      </c>
      <c r="P439" s="197" t="e">
        <f t="shared" si="276"/>
        <v>#REF!</v>
      </c>
      <c r="Q439" s="197">
        <f t="shared" si="276"/>
        <v>0</v>
      </c>
      <c r="R439" s="197" t="e">
        <f t="shared" si="276"/>
        <v>#REF!</v>
      </c>
      <c r="S439" s="197">
        <f t="shared" si="276"/>
        <v>0</v>
      </c>
      <c r="T439" s="197" t="e">
        <f t="shared" si="276"/>
        <v>#REF!</v>
      </c>
      <c r="U439" s="197">
        <f t="shared" si="276"/>
        <v>0</v>
      </c>
      <c r="V439" s="197" t="e">
        <f t="shared" si="276"/>
        <v>#REF!</v>
      </c>
      <c r="W439" s="197">
        <f t="shared" si="276"/>
        <v>0</v>
      </c>
      <c r="X439" s="197" t="e">
        <f t="shared" si="276"/>
        <v>#REF!</v>
      </c>
      <c r="Y439" s="197">
        <f t="shared" si="276"/>
        <v>0</v>
      </c>
      <c r="Z439" s="197" t="e">
        <f t="shared" si="276"/>
        <v>#REF!</v>
      </c>
      <c r="AA439" s="197">
        <f t="shared" si="276"/>
        <v>0</v>
      </c>
      <c r="AB439" s="198" t="e">
        <f t="shared" si="276"/>
        <v>#REF!</v>
      </c>
      <c r="AC439" s="199">
        <f t="shared" si="276"/>
        <v>0</v>
      </c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</row>
    <row r="440" spans="1:188" ht="15.75" x14ac:dyDescent="0.25">
      <c r="A440" s="200"/>
      <c r="B440" s="200"/>
      <c r="C440" s="200"/>
      <c r="D440" s="201" t="s">
        <v>76</v>
      </c>
      <c r="E440" s="202"/>
      <c r="F440" s="202"/>
      <c r="G440" s="203" t="s">
        <v>193</v>
      </c>
      <c r="H440" s="139">
        <f>+H441+H442</f>
        <v>0</v>
      </c>
      <c r="I440" s="139">
        <f t="shared" ref="I440:AC440" si="277">+I441+I442</f>
        <v>0</v>
      </c>
      <c r="J440" s="139">
        <f t="shared" si="277"/>
        <v>0</v>
      </c>
      <c r="K440" s="139">
        <f t="shared" si="277"/>
        <v>0</v>
      </c>
      <c r="L440" s="139" t="e">
        <f t="shared" si="277"/>
        <v>#REF!</v>
      </c>
      <c r="M440" s="139">
        <f t="shared" si="277"/>
        <v>0</v>
      </c>
      <c r="N440" s="139" t="e">
        <f t="shared" si="277"/>
        <v>#REF!</v>
      </c>
      <c r="O440" s="139">
        <f t="shared" si="277"/>
        <v>0</v>
      </c>
      <c r="P440" s="139" t="e">
        <f t="shared" si="277"/>
        <v>#REF!</v>
      </c>
      <c r="Q440" s="139">
        <f t="shared" si="277"/>
        <v>0</v>
      </c>
      <c r="R440" s="139" t="e">
        <f t="shared" si="277"/>
        <v>#REF!</v>
      </c>
      <c r="S440" s="139">
        <f t="shared" si="277"/>
        <v>0</v>
      </c>
      <c r="T440" s="139" t="e">
        <f t="shared" si="277"/>
        <v>#REF!</v>
      </c>
      <c r="U440" s="139">
        <f t="shared" si="277"/>
        <v>0</v>
      </c>
      <c r="V440" s="139" t="e">
        <f t="shared" si="277"/>
        <v>#REF!</v>
      </c>
      <c r="W440" s="139">
        <f t="shared" si="277"/>
        <v>0</v>
      </c>
      <c r="X440" s="139" t="e">
        <f t="shared" si="277"/>
        <v>#REF!</v>
      </c>
      <c r="Y440" s="139">
        <f t="shared" si="277"/>
        <v>0</v>
      </c>
      <c r="Z440" s="139" t="e">
        <f t="shared" si="277"/>
        <v>#REF!</v>
      </c>
      <c r="AA440" s="139">
        <f t="shared" si="277"/>
        <v>0</v>
      </c>
      <c r="AB440" s="139" t="e">
        <f t="shared" si="277"/>
        <v>#REF!</v>
      </c>
      <c r="AC440" s="113">
        <f t="shared" si="277"/>
        <v>0</v>
      </c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</row>
    <row r="441" spans="1:188" ht="15.75" x14ac:dyDescent="0.25">
      <c r="A441" s="173"/>
      <c r="B441" s="173"/>
      <c r="C441" s="173"/>
      <c r="D441" s="179" t="s">
        <v>90</v>
      </c>
      <c r="E441" s="176"/>
      <c r="F441" s="176"/>
      <c r="G441" s="204" t="s">
        <v>343</v>
      </c>
      <c r="H441" s="113">
        <f>+H446</f>
        <v>0</v>
      </c>
      <c r="I441" s="113">
        <f t="shared" ref="I441:AC441" si="278">+I446</f>
        <v>0</v>
      </c>
      <c r="J441" s="113">
        <f t="shared" si="278"/>
        <v>0</v>
      </c>
      <c r="K441" s="113">
        <f t="shared" si="278"/>
        <v>0</v>
      </c>
      <c r="L441" s="113" t="e">
        <f t="shared" si="278"/>
        <v>#REF!</v>
      </c>
      <c r="M441" s="113">
        <f t="shared" si="278"/>
        <v>0</v>
      </c>
      <c r="N441" s="113" t="e">
        <f t="shared" si="278"/>
        <v>#REF!</v>
      </c>
      <c r="O441" s="113">
        <f t="shared" si="278"/>
        <v>0</v>
      </c>
      <c r="P441" s="113" t="e">
        <f t="shared" si="278"/>
        <v>#REF!</v>
      </c>
      <c r="Q441" s="113">
        <f t="shared" si="278"/>
        <v>0</v>
      </c>
      <c r="R441" s="113" t="e">
        <f t="shared" si="278"/>
        <v>#REF!</v>
      </c>
      <c r="S441" s="113">
        <f t="shared" si="278"/>
        <v>0</v>
      </c>
      <c r="T441" s="113" t="e">
        <f t="shared" si="278"/>
        <v>#REF!</v>
      </c>
      <c r="U441" s="113">
        <f t="shared" si="278"/>
        <v>0</v>
      </c>
      <c r="V441" s="113" t="e">
        <f t="shared" si="278"/>
        <v>#REF!</v>
      </c>
      <c r="W441" s="113">
        <f t="shared" si="278"/>
        <v>0</v>
      </c>
      <c r="X441" s="113" t="e">
        <f t="shared" si="278"/>
        <v>#REF!</v>
      </c>
      <c r="Y441" s="113">
        <f t="shared" si="278"/>
        <v>0</v>
      </c>
      <c r="Z441" s="113" t="e">
        <f t="shared" si="278"/>
        <v>#REF!</v>
      </c>
      <c r="AA441" s="113">
        <f t="shared" si="278"/>
        <v>0</v>
      </c>
      <c r="AB441" s="113" t="e">
        <f t="shared" si="278"/>
        <v>#REF!</v>
      </c>
      <c r="AC441" s="113">
        <f t="shared" si="278"/>
        <v>0</v>
      </c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</row>
    <row r="442" spans="1:188" ht="15.75" x14ac:dyDescent="0.25">
      <c r="A442" s="173"/>
      <c r="B442" s="173"/>
      <c r="C442" s="173"/>
      <c r="D442" s="179" t="s">
        <v>92</v>
      </c>
      <c r="E442" s="176"/>
      <c r="F442" s="176"/>
      <c r="G442" s="204" t="s">
        <v>344</v>
      </c>
      <c r="H442" s="113">
        <f>+H450</f>
        <v>0</v>
      </c>
      <c r="I442" s="113">
        <f t="shared" ref="I442:AC442" si="279">+I450</f>
        <v>0</v>
      </c>
      <c r="J442" s="113">
        <f t="shared" si="279"/>
        <v>0</v>
      </c>
      <c r="K442" s="113">
        <f t="shared" si="279"/>
        <v>0</v>
      </c>
      <c r="L442" s="113" t="e">
        <f t="shared" si="279"/>
        <v>#REF!</v>
      </c>
      <c r="M442" s="113">
        <f t="shared" si="279"/>
        <v>0</v>
      </c>
      <c r="N442" s="113" t="e">
        <f t="shared" si="279"/>
        <v>#REF!</v>
      </c>
      <c r="O442" s="113">
        <f t="shared" si="279"/>
        <v>0</v>
      </c>
      <c r="P442" s="113" t="e">
        <f t="shared" si="279"/>
        <v>#REF!</v>
      </c>
      <c r="Q442" s="113">
        <f t="shared" si="279"/>
        <v>0</v>
      </c>
      <c r="R442" s="113" t="e">
        <f t="shared" si="279"/>
        <v>#REF!</v>
      </c>
      <c r="S442" s="113">
        <f t="shared" si="279"/>
        <v>0</v>
      </c>
      <c r="T442" s="113" t="e">
        <f t="shared" si="279"/>
        <v>#REF!</v>
      </c>
      <c r="U442" s="113">
        <f t="shared" si="279"/>
        <v>0</v>
      </c>
      <c r="V442" s="113" t="e">
        <f t="shared" si="279"/>
        <v>#REF!</v>
      </c>
      <c r="W442" s="113">
        <f t="shared" si="279"/>
        <v>0</v>
      </c>
      <c r="X442" s="113" t="e">
        <f t="shared" si="279"/>
        <v>#REF!</v>
      </c>
      <c r="Y442" s="113">
        <f t="shared" si="279"/>
        <v>0</v>
      </c>
      <c r="Z442" s="113" t="e">
        <f t="shared" si="279"/>
        <v>#REF!</v>
      </c>
      <c r="AA442" s="113">
        <f t="shared" si="279"/>
        <v>0</v>
      </c>
      <c r="AB442" s="113" t="e">
        <f t="shared" si="279"/>
        <v>#REF!</v>
      </c>
      <c r="AC442" s="113">
        <f t="shared" si="279"/>
        <v>0</v>
      </c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</row>
    <row r="443" spans="1:188" ht="16.5" thickBot="1" x14ac:dyDescent="0.3">
      <c r="A443" s="205"/>
      <c r="B443" s="205"/>
      <c r="C443" s="205"/>
      <c r="D443" s="206" t="s">
        <v>110</v>
      </c>
      <c r="E443" s="207"/>
      <c r="F443" s="207"/>
      <c r="G443" s="208" t="s">
        <v>202</v>
      </c>
      <c r="H443" s="117">
        <f>+H455</f>
        <v>0</v>
      </c>
      <c r="I443" s="117">
        <f t="shared" ref="I443:AC443" si="280">+I455</f>
        <v>0</v>
      </c>
      <c r="J443" s="117">
        <f t="shared" si="280"/>
        <v>0</v>
      </c>
      <c r="K443" s="117">
        <f t="shared" si="280"/>
        <v>0</v>
      </c>
      <c r="L443" s="117" t="e">
        <f t="shared" si="280"/>
        <v>#REF!</v>
      </c>
      <c r="M443" s="117">
        <f t="shared" si="280"/>
        <v>0</v>
      </c>
      <c r="N443" s="117" t="e">
        <f t="shared" si="280"/>
        <v>#REF!</v>
      </c>
      <c r="O443" s="117">
        <f t="shared" si="280"/>
        <v>0</v>
      </c>
      <c r="P443" s="117" t="e">
        <f t="shared" si="280"/>
        <v>#REF!</v>
      </c>
      <c r="Q443" s="117">
        <f t="shared" si="280"/>
        <v>0</v>
      </c>
      <c r="R443" s="117" t="e">
        <f t="shared" si="280"/>
        <v>#REF!</v>
      </c>
      <c r="S443" s="117">
        <f t="shared" si="280"/>
        <v>0</v>
      </c>
      <c r="T443" s="117" t="e">
        <f t="shared" si="280"/>
        <v>#REF!</v>
      </c>
      <c r="U443" s="117">
        <f t="shared" si="280"/>
        <v>0</v>
      </c>
      <c r="V443" s="117" t="e">
        <f t="shared" si="280"/>
        <v>#REF!</v>
      </c>
      <c r="W443" s="117">
        <f t="shared" si="280"/>
        <v>0</v>
      </c>
      <c r="X443" s="117" t="e">
        <f t="shared" si="280"/>
        <v>#REF!</v>
      </c>
      <c r="Y443" s="117">
        <f t="shared" si="280"/>
        <v>0</v>
      </c>
      <c r="Z443" s="117" t="e">
        <f t="shared" si="280"/>
        <v>#REF!</v>
      </c>
      <c r="AA443" s="117">
        <f t="shared" si="280"/>
        <v>0</v>
      </c>
      <c r="AB443" s="117" t="e">
        <f t="shared" si="280"/>
        <v>#REF!</v>
      </c>
      <c r="AC443" s="113">
        <f t="shared" si="280"/>
        <v>0</v>
      </c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</row>
    <row r="444" spans="1:188" ht="36.75" thickBot="1" x14ac:dyDescent="0.3">
      <c r="A444" s="194">
        <v>8008</v>
      </c>
      <c r="B444" s="195"/>
      <c r="C444" s="195"/>
      <c r="D444" s="195"/>
      <c r="E444" s="195"/>
      <c r="F444" s="195"/>
      <c r="G444" s="209" t="s">
        <v>285</v>
      </c>
      <c r="H444" s="197">
        <f>+H445+H455</f>
        <v>0</v>
      </c>
      <c r="I444" s="197">
        <f t="shared" ref="I444:AC444" si="281">+I445+I455</f>
        <v>0</v>
      </c>
      <c r="J444" s="197">
        <f t="shared" si="281"/>
        <v>0</v>
      </c>
      <c r="K444" s="197">
        <f t="shared" si="281"/>
        <v>0</v>
      </c>
      <c r="L444" s="197" t="e">
        <f t="shared" si="281"/>
        <v>#REF!</v>
      </c>
      <c r="M444" s="197">
        <f t="shared" si="281"/>
        <v>0</v>
      </c>
      <c r="N444" s="197" t="e">
        <f t="shared" si="281"/>
        <v>#REF!</v>
      </c>
      <c r="O444" s="197">
        <f t="shared" si="281"/>
        <v>0</v>
      </c>
      <c r="P444" s="197" t="e">
        <f t="shared" si="281"/>
        <v>#REF!</v>
      </c>
      <c r="Q444" s="197">
        <f t="shared" si="281"/>
        <v>0</v>
      </c>
      <c r="R444" s="197" t="e">
        <f t="shared" si="281"/>
        <v>#REF!</v>
      </c>
      <c r="S444" s="197">
        <f t="shared" si="281"/>
        <v>0</v>
      </c>
      <c r="T444" s="197" t="e">
        <f t="shared" si="281"/>
        <v>#REF!</v>
      </c>
      <c r="U444" s="197">
        <f t="shared" si="281"/>
        <v>0</v>
      </c>
      <c r="V444" s="197" t="e">
        <f t="shared" si="281"/>
        <v>#REF!</v>
      </c>
      <c r="W444" s="197">
        <f t="shared" si="281"/>
        <v>0</v>
      </c>
      <c r="X444" s="197" t="e">
        <f t="shared" si="281"/>
        <v>#REF!</v>
      </c>
      <c r="Y444" s="197">
        <f t="shared" si="281"/>
        <v>0</v>
      </c>
      <c r="Z444" s="197" t="e">
        <f t="shared" si="281"/>
        <v>#REF!</v>
      </c>
      <c r="AA444" s="197">
        <f t="shared" si="281"/>
        <v>0</v>
      </c>
      <c r="AB444" s="198" t="e">
        <f t="shared" si="281"/>
        <v>#REF!</v>
      </c>
      <c r="AC444" s="123">
        <f t="shared" si="281"/>
        <v>0</v>
      </c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</row>
    <row r="445" spans="1:188" ht="15.75" x14ac:dyDescent="0.25">
      <c r="A445" s="200"/>
      <c r="B445" s="200"/>
      <c r="C445" s="200"/>
      <c r="D445" s="201" t="s">
        <v>76</v>
      </c>
      <c r="E445" s="201"/>
      <c r="F445" s="201"/>
      <c r="G445" s="203" t="s">
        <v>193</v>
      </c>
      <c r="H445" s="139">
        <f>+H446+H450</f>
        <v>0</v>
      </c>
      <c r="I445" s="139">
        <f t="shared" ref="I445:AC445" si="282">+I446+I450</f>
        <v>0</v>
      </c>
      <c r="J445" s="139">
        <f t="shared" si="282"/>
        <v>0</v>
      </c>
      <c r="K445" s="139">
        <f t="shared" si="282"/>
        <v>0</v>
      </c>
      <c r="L445" s="139" t="e">
        <f t="shared" si="282"/>
        <v>#REF!</v>
      </c>
      <c r="M445" s="139">
        <f t="shared" si="282"/>
        <v>0</v>
      </c>
      <c r="N445" s="139" t="e">
        <f t="shared" si="282"/>
        <v>#REF!</v>
      </c>
      <c r="O445" s="139">
        <f t="shared" si="282"/>
        <v>0</v>
      </c>
      <c r="P445" s="139" t="e">
        <f t="shared" si="282"/>
        <v>#REF!</v>
      </c>
      <c r="Q445" s="139">
        <f t="shared" si="282"/>
        <v>0</v>
      </c>
      <c r="R445" s="139" t="e">
        <f t="shared" si="282"/>
        <v>#REF!</v>
      </c>
      <c r="S445" s="139">
        <f t="shared" si="282"/>
        <v>0</v>
      </c>
      <c r="T445" s="139" t="e">
        <f t="shared" si="282"/>
        <v>#REF!</v>
      </c>
      <c r="U445" s="139">
        <f t="shared" si="282"/>
        <v>0</v>
      </c>
      <c r="V445" s="139" t="e">
        <f t="shared" si="282"/>
        <v>#REF!</v>
      </c>
      <c r="W445" s="139">
        <f t="shared" si="282"/>
        <v>0</v>
      </c>
      <c r="X445" s="139" t="e">
        <f t="shared" si="282"/>
        <v>#REF!</v>
      </c>
      <c r="Y445" s="139">
        <f t="shared" si="282"/>
        <v>0</v>
      </c>
      <c r="Z445" s="139" t="e">
        <f t="shared" si="282"/>
        <v>#REF!</v>
      </c>
      <c r="AA445" s="139">
        <f t="shared" si="282"/>
        <v>0</v>
      </c>
      <c r="AB445" s="139" t="e">
        <f t="shared" si="282"/>
        <v>#REF!</v>
      </c>
      <c r="AC445" s="113">
        <f t="shared" si="282"/>
        <v>0</v>
      </c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</row>
    <row r="446" spans="1:188" ht="15.75" x14ac:dyDescent="0.25">
      <c r="A446" s="173"/>
      <c r="B446" s="173"/>
      <c r="C446" s="173"/>
      <c r="D446" s="179" t="s">
        <v>90</v>
      </c>
      <c r="E446" s="179"/>
      <c r="F446" s="179"/>
      <c r="G446" s="204" t="s">
        <v>91</v>
      </c>
      <c r="H446" s="113">
        <f>+H447</f>
        <v>0</v>
      </c>
      <c r="I446" s="113">
        <f t="shared" ref="I446:AC446" si="283">+I447</f>
        <v>0</v>
      </c>
      <c r="J446" s="113">
        <f t="shared" si="283"/>
        <v>0</v>
      </c>
      <c r="K446" s="113">
        <f t="shared" si="283"/>
        <v>0</v>
      </c>
      <c r="L446" s="113" t="e">
        <f t="shared" si="283"/>
        <v>#REF!</v>
      </c>
      <c r="M446" s="113">
        <f t="shared" si="283"/>
        <v>0</v>
      </c>
      <c r="N446" s="113" t="e">
        <f t="shared" si="283"/>
        <v>#REF!</v>
      </c>
      <c r="O446" s="113">
        <f t="shared" si="283"/>
        <v>0</v>
      </c>
      <c r="P446" s="113" t="e">
        <f t="shared" si="283"/>
        <v>#REF!</v>
      </c>
      <c r="Q446" s="113">
        <f t="shared" si="283"/>
        <v>0</v>
      </c>
      <c r="R446" s="113" t="e">
        <f t="shared" si="283"/>
        <v>#REF!</v>
      </c>
      <c r="S446" s="113">
        <f t="shared" si="283"/>
        <v>0</v>
      </c>
      <c r="T446" s="113" t="e">
        <f t="shared" si="283"/>
        <v>#REF!</v>
      </c>
      <c r="U446" s="113">
        <f t="shared" si="283"/>
        <v>0</v>
      </c>
      <c r="V446" s="113" t="e">
        <f t="shared" si="283"/>
        <v>#REF!</v>
      </c>
      <c r="W446" s="113">
        <f t="shared" si="283"/>
        <v>0</v>
      </c>
      <c r="X446" s="113" t="e">
        <f t="shared" si="283"/>
        <v>#REF!</v>
      </c>
      <c r="Y446" s="113">
        <f t="shared" si="283"/>
        <v>0</v>
      </c>
      <c r="Z446" s="113" t="e">
        <f t="shared" si="283"/>
        <v>#REF!</v>
      </c>
      <c r="AA446" s="113">
        <f t="shared" si="283"/>
        <v>0</v>
      </c>
      <c r="AB446" s="113" t="e">
        <f t="shared" si="283"/>
        <v>#REF!</v>
      </c>
      <c r="AC446" s="113">
        <f t="shared" si="283"/>
        <v>0</v>
      </c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</row>
    <row r="447" spans="1:188" ht="15.75" x14ac:dyDescent="0.25">
      <c r="A447" s="173"/>
      <c r="B447" s="173"/>
      <c r="C447" s="173"/>
      <c r="D447" s="179"/>
      <c r="E447" s="179" t="s">
        <v>76</v>
      </c>
      <c r="F447" s="179"/>
      <c r="G447" s="210" t="s">
        <v>137</v>
      </c>
      <c r="H447" s="113">
        <f>+H448+H449</f>
        <v>0</v>
      </c>
      <c r="I447" s="113">
        <f t="shared" ref="I447:AC447" si="284">+I448+I449</f>
        <v>0</v>
      </c>
      <c r="J447" s="113">
        <f t="shared" si="284"/>
        <v>0</v>
      </c>
      <c r="K447" s="113">
        <f t="shared" si="284"/>
        <v>0</v>
      </c>
      <c r="L447" s="113" t="e">
        <f t="shared" si="284"/>
        <v>#REF!</v>
      </c>
      <c r="M447" s="113">
        <f t="shared" si="284"/>
        <v>0</v>
      </c>
      <c r="N447" s="113" t="e">
        <f t="shared" si="284"/>
        <v>#REF!</v>
      </c>
      <c r="O447" s="113">
        <f t="shared" si="284"/>
        <v>0</v>
      </c>
      <c r="P447" s="113" t="e">
        <f t="shared" si="284"/>
        <v>#REF!</v>
      </c>
      <c r="Q447" s="113">
        <f t="shared" si="284"/>
        <v>0</v>
      </c>
      <c r="R447" s="113" t="e">
        <f t="shared" si="284"/>
        <v>#REF!</v>
      </c>
      <c r="S447" s="113">
        <f t="shared" si="284"/>
        <v>0</v>
      </c>
      <c r="T447" s="113" t="e">
        <f t="shared" si="284"/>
        <v>#REF!</v>
      </c>
      <c r="U447" s="113">
        <f t="shared" si="284"/>
        <v>0</v>
      </c>
      <c r="V447" s="113" t="e">
        <f t="shared" si="284"/>
        <v>#REF!</v>
      </c>
      <c r="W447" s="113">
        <f t="shared" si="284"/>
        <v>0</v>
      </c>
      <c r="X447" s="113" t="e">
        <f t="shared" si="284"/>
        <v>#REF!</v>
      </c>
      <c r="Y447" s="113">
        <f t="shared" si="284"/>
        <v>0</v>
      </c>
      <c r="Z447" s="113" t="e">
        <f t="shared" si="284"/>
        <v>#REF!</v>
      </c>
      <c r="AA447" s="113">
        <f t="shared" si="284"/>
        <v>0</v>
      </c>
      <c r="AB447" s="113" t="e">
        <f t="shared" si="284"/>
        <v>#REF!</v>
      </c>
      <c r="AC447" s="113">
        <f t="shared" si="284"/>
        <v>0</v>
      </c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</row>
    <row r="448" spans="1:188" ht="15.75" x14ac:dyDescent="0.25">
      <c r="A448" s="173"/>
      <c r="B448" s="173"/>
      <c r="C448" s="173"/>
      <c r="D448" s="179"/>
      <c r="E448" s="179"/>
      <c r="F448" s="179" t="s">
        <v>76</v>
      </c>
      <c r="G448" s="211" t="s">
        <v>138</v>
      </c>
      <c r="H448" s="113"/>
      <c r="I448" s="113"/>
      <c r="J448" s="113">
        <f>+H448+I448</f>
        <v>0</v>
      </c>
      <c r="K448" s="113"/>
      <c r="L448" s="113" t="e">
        <f>+#REF!+K448</f>
        <v>#REF!</v>
      </c>
      <c r="M448" s="113"/>
      <c r="N448" s="113" t="e">
        <f>+L448+M448</f>
        <v>#REF!</v>
      </c>
      <c r="O448" s="113"/>
      <c r="P448" s="113" t="e">
        <f>+N448+O448</f>
        <v>#REF!</v>
      </c>
      <c r="Q448" s="113"/>
      <c r="R448" s="113" t="e">
        <f>+P448+Q448</f>
        <v>#REF!</v>
      </c>
      <c r="S448" s="113"/>
      <c r="T448" s="113" t="e">
        <f>+R448+S448</f>
        <v>#REF!</v>
      </c>
      <c r="U448" s="113"/>
      <c r="V448" s="113" t="e">
        <f>+T448+U448</f>
        <v>#REF!</v>
      </c>
      <c r="W448" s="113"/>
      <c r="X448" s="113" t="e">
        <f>+V448+W448</f>
        <v>#REF!</v>
      </c>
      <c r="Y448" s="113"/>
      <c r="Z448" s="113" t="e">
        <f>+X448+Y448</f>
        <v>#REF!</v>
      </c>
      <c r="AA448" s="113"/>
      <c r="AB448" s="113" t="e">
        <f>+Z448+AA448</f>
        <v>#REF!</v>
      </c>
      <c r="AC448" s="113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</row>
    <row r="449" spans="1:188" ht="15.75" x14ac:dyDescent="0.25">
      <c r="A449" s="173"/>
      <c r="B449" s="173"/>
      <c r="C449" s="173"/>
      <c r="D449" s="179"/>
      <c r="E449" s="179"/>
      <c r="F449" s="179" t="s">
        <v>345</v>
      </c>
      <c r="G449" s="211" t="s">
        <v>152</v>
      </c>
      <c r="H449" s="113"/>
      <c r="I449" s="113"/>
      <c r="J449" s="113">
        <f>+H449+I449</f>
        <v>0</v>
      </c>
      <c r="K449" s="113"/>
      <c r="L449" s="113" t="e">
        <f>+#REF!+K449</f>
        <v>#REF!</v>
      </c>
      <c r="M449" s="113"/>
      <c r="N449" s="113" t="e">
        <f>+L449+M449</f>
        <v>#REF!</v>
      </c>
      <c r="O449" s="113"/>
      <c r="P449" s="113" t="e">
        <f>+N449+O449</f>
        <v>#REF!</v>
      </c>
      <c r="Q449" s="113"/>
      <c r="R449" s="113" t="e">
        <f>+P449+Q449</f>
        <v>#REF!</v>
      </c>
      <c r="S449" s="113"/>
      <c r="T449" s="113" t="e">
        <f>+R449+S449</f>
        <v>#REF!</v>
      </c>
      <c r="U449" s="113"/>
      <c r="V449" s="113" t="e">
        <f>+T449+U449</f>
        <v>#REF!</v>
      </c>
      <c r="W449" s="113"/>
      <c r="X449" s="113" t="e">
        <f>+V449+W449</f>
        <v>#REF!</v>
      </c>
      <c r="Y449" s="113"/>
      <c r="Z449" s="113" t="e">
        <f>+X449+Y449</f>
        <v>#REF!</v>
      </c>
      <c r="AA449" s="113"/>
      <c r="AB449" s="113" t="e">
        <f>+Z449+AA449</f>
        <v>#REF!</v>
      </c>
      <c r="AC449" s="113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</row>
    <row r="450" spans="1:188" ht="15.75" x14ac:dyDescent="0.25">
      <c r="A450" s="173"/>
      <c r="B450" s="173"/>
      <c r="C450" s="173"/>
      <c r="D450" s="179" t="s">
        <v>92</v>
      </c>
      <c r="E450" s="179"/>
      <c r="F450" s="179"/>
      <c r="G450" s="204" t="s">
        <v>93</v>
      </c>
      <c r="H450" s="113">
        <f>+H451+H453</f>
        <v>0</v>
      </c>
      <c r="I450" s="113">
        <f t="shared" ref="I450:AC450" si="285">+I451+I453</f>
        <v>0</v>
      </c>
      <c r="J450" s="113">
        <f t="shared" si="285"/>
        <v>0</v>
      </c>
      <c r="K450" s="113">
        <f t="shared" si="285"/>
        <v>0</v>
      </c>
      <c r="L450" s="113" t="e">
        <f t="shared" si="285"/>
        <v>#REF!</v>
      </c>
      <c r="M450" s="113">
        <f t="shared" si="285"/>
        <v>0</v>
      </c>
      <c r="N450" s="113" t="e">
        <f t="shared" si="285"/>
        <v>#REF!</v>
      </c>
      <c r="O450" s="113">
        <f t="shared" si="285"/>
        <v>0</v>
      </c>
      <c r="P450" s="113" t="e">
        <f t="shared" si="285"/>
        <v>#REF!</v>
      </c>
      <c r="Q450" s="113">
        <f t="shared" si="285"/>
        <v>0</v>
      </c>
      <c r="R450" s="113" t="e">
        <f t="shared" si="285"/>
        <v>#REF!</v>
      </c>
      <c r="S450" s="113">
        <f t="shared" si="285"/>
        <v>0</v>
      </c>
      <c r="T450" s="113" t="e">
        <f t="shared" si="285"/>
        <v>#REF!</v>
      </c>
      <c r="U450" s="113">
        <f t="shared" si="285"/>
        <v>0</v>
      </c>
      <c r="V450" s="113" t="e">
        <f t="shared" si="285"/>
        <v>#REF!</v>
      </c>
      <c r="W450" s="113">
        <f t="shared" si="285"/>
        <v>0</v>
      </c>
      <c r="X450" s="113" t="e">
        <f t="shared" si="285"/>
        <v>#REF!</v>
      </c>
      <c r="Y450" s="113">
        <f t="shared" si="285"/>
        <v>0</v>
      </c>
      <c r="Z450" s="113" t="e">
        <f t="shared" si="285"/>
        <v>#REF!</v>
      </c>
      <c r="AA450" s="113">
        <f t="shared" si="285"/>
        <v>0</v>
      </c>
      <c r="AB450" s="113" t="e">
        <f t="shared" si="285"/>
        <v>#REF!</v>
      </c>
      <c r="AC450" s="113">
        <f t="shared" si="285"/>
        <v>0</v>
      </c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</row>
    <row r="451" spans="1:188" ht="15.75" x14ac:dyDescent="0.25">
      <c r="A451" s="173"/>
      <c r="B451" s="173"/>
      <c r="C451" s="173"/>
      <c r="D451" s="179"/>
      <c r="E451" s="179" t="s">
        <v>76</v>
      </c>
      <c r="F451" s="179"/>
      <c r="G451" s="210" t="s">
        <v>165</v>
      </c>
      <c r="H451" s="113">
        <f>+H452</f>
        <v>0</v>
      </c>
      <c r="I451" s="113">
        <f t="shared" ref="I451:AC451" si="286">+I452</f>
        <v>0</v>
      </c>
      <c r="J451" s="113">
        <f t="shared" si="286"/>
        <v>0</v>
      </c>
      <c r="K451" s="113">
        <f t="shared" si="286"/>
        <v>0</v>
      </c>
      <c r="L451" s="113" t="e">
        <f t="shared" si="286"/>
        <v>#REF!</v>
      </c>
      <c r="M451" s="113">
        <f t="shared" si="286"/>
        <v>0</v>
      </c>
      <c r="N451" s="113" t="e">
        <f t="shared" si="286"/>
        <v>#REF!</v>
      </c>
      <c r="O451" s="113">
        <f t="shared" si="286"/>
        <v>0</v>
      </c>
      <c r="P451" s="113" t="e">
        <f t="shared" si="286"/>
        <v>#REF!</v>
      </c>
      <c r="Q451" s="113">
        <f t="shared" si="286"/>
        <v>0</v>
      </c>
      <c r="R451" s="113" t="e">
        <f t="shared" si="286"/>
        <v>#REF!</v>
      </c>
      <c r="S451" s="113">
        <f t="shared" si="286"/>
        <v>0</v>
      </c>
      <c r="T451" s="113" t="e">
        <f t="shared" si="286"/>
        <v>#REF!</v>
      </c>
      <c r="U451" s="113">
        <f t="shared" si="286"/>
        <v>0</v>
      </c>
      <c r="V451" s="113" t="e">
        <f t="shared" si="286"/>
        <v>#REF!</v>
      </c>
      <c r="W451" s="113">
        <f t="shared" si="286"/>
        <v>0</v>
      </c>
      <c r="X451" s="113" t="e">
        <f t="shared" si="286"/>
        <v>#REF!</v>
      </c>
      <c r="Y451" s="113">
        <f t="shared" si="286"/>
        <v>0</v>
      </c>
      <c r="Z451" s="113" t="e">
        <f t="shared" si="286"/>
        <v>#REF!</v>
      </c>
      <c r="AA451" s="113">
        <f t="shared" si="286"/>
        <v>0</v>
      </c>
      <c r="AB451" s="113" t="e">
        <f t="shared" si="286"/>
        <v>#REF!</v>
      </c>
      <c r="AC451" s="113">
        <f t="shared" si="286"/>
        <v>0</v>
      </c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</row>
    <row r="452" spans="1:188" ht="30" x14ac:dyDescent="0.25">
      <c r="A452" s="173"/>
      <c r="B452" s="173"/>
      <c r="C452" s="173"/>
      <c r="D452" s="179"/>
      <c r="E452" s="179"/>
      <c r="F452" s="179" t="s">
        <v>94</v>
      </c>
      <c r="G452" s="211" t="s">
        <v>171</v>
      </c>
      <c r="H452" s="113"/>
      <c r="I452" s="113"/>
      <c r="J452" s="113">
        <f>+H452+I452</f>
        <v>0</v>
      </c>
      <c r="K452" s="113"/>
      <c r="L452" s="113" t="e">
        <f>+#REF!+K452</f>
        <v>#REF!</v>
      </c>
      <c r="M452" s="113"/>
      <c r="N452" s="113" t="e">
        <f>+L452+M452</f>
        <v>#REF!</v>
      </c>
      <c r="O452" s="113"/>
      <c r="P452" s="113" t="e">
        <f>+N452+O452</f>
        <v>#REF!</v>
      </c>
      <c r="Q452" s="113"/>
      <c r="R452" s="113" t="e">
        <f>+P452+Q452</f>
        <v>#REF!</v>
      </c>
      <c r="S452" s="113"/>
      <c r="T452" s="113" t="e">
        <f>+R452+S452</f>
        <v>#REF!</v>
      </c>
      <c r="U452" s="113"/>
      <c r="V452" s="113" t="e">
        <f>+T452+U452</f>
        <v>#REF!</v>
      </c>
      <c r="W452" s="113"/>
      <c r="X452" s="113" t="e">
        <f>+V452+W452</f>
        <v>#REF!</v>
      </c>
      <c r="Y452" s="113"/>
      <c r="Z452" s="113" t="e">
        <f>+X452+Y452</f>
        <v>#REF!</v>
      </c>
      <c r="AA452" s="113"/>
      <c r="AB452" s="113" t="e">
        <f>+Z452+AA452</f>
        <v>#REF!</v>
      </c>
      <c r="AC452" s="113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</row>
    <row r="453" spans="1:188" ht="15.75" x14ac:dyDescent="0.25">
      <c r="A453" s="173"/>
      <c r="B453" s="173"/>
      <c r="C453" s="173"/>
      <c r="D453" s="179"/>
      <c r="E453" s="179" t="s">
        <v>94</v>
      </c>
      <c r="F453" s="179"/>
      <c r="G453" s="204" t="s">
        <v>178</v>
      </c>
      <c r="H453" s="113">
        <f>+H454</f>
        <v>0</v>
      </c>
      <c r="I453" s="113">
        <f t="shared" ref="I453:AC453" si="287">+I454</f>
        <v>0</v>
      </c>
      <c r="J453" s="113">
        <f t="shared" si="287"/>
        <v>0</v>
      </c>
      <c r="K453" s="113">
        <f t="shared" si="287"/>
        <v>0</v>
      </c>
      <c r="L453" s="113" t="e">
        <f t="shared" si="287"/>
        <v>#REF!</v>
      </c>
      <c r="M453" s="113">
        <f t="shared" si="287"/>
        <v>0</v>
      </c>
      <c r="N453" s="113" t="e">
        <f t="shared" si="287"/>
        <v>#REF!</v>
      </c>
      <c r="O453" s="113">
        <f t="shared" si="287"/>
        <v>0</v>
      </c>
      <c r="P453" s="113" t="e">
        <f t="shared" si="287"/>
        <v>#REF!</v>
      </c>
      <c r="Q453" s="113">
        <f t="shared" si="287"/>
        <v>0</v>
      </c>
      <c r="R453" s="113" t="e">
        <f t="shared" si="287"/>
        <v>#REF!</v>
      </c>
      <c r="S453" s="113">
        <f t="shared" si="287"/>
        <v>0</v>
      </c>
      <c r="T453" s="113" t="e">
        <f t="shared" si="287"/>
        <v>#REF!</v>
      </c>
      <c r="U453" s="113">
        <f t="shared" si="287"/>
        <v>0</v>
      </c>
      <c r="V453" s="113" t="e">
        <f t="shared" si="287"/>
        <v>#REF!</v>
      </c>
      <c r="W453" s="113">
        <f t="shared" si="287"/>
        <v>0</v>
      </c>
      <c r="X453" s="113" t="e">
        <f t="shared" si="287"/>
        <v>#REF!</v>
      </c>
      <c r="Y453" s="113">
        <f t="shared" si="287"/>
        <v>0</v>
      </c>
      <c r="Z453" s="113" t="e">
        <f t="shared" si="287"/>
        <v>#REF!</v>
      </c>
      <c r="AA453" s="113">
        <f t="shared" si="287"/>
        <v>0</v>
      </c>
      <c r="AB453" s="113" t="e">
        <f t="shared" si="287"/>
        <v>#REF!</v>
      </c>
      <c r="AC453" s="113">
        <f t="shared" si="287"/>
        <v>0</v>
      </c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</row>
    <row r="454" spans="1:188" ht="15.75" x14ac:dyDescent="0.25">
      <c r="A454" s="173"/>
      <c r="B454" s="173"/>
      <c r="C454" s="173"/>
      <c r="D454" s="179"/>
      <c r="E454" s="179"/>
      <c r="F454" s="179" t="s">
        <v>76</v>
      </c>
      <c r="G454" s="211" t="s">
        <v>180</v>
      </c>
      <c r="H454" s="113"/>
      <c r="I454" s="113"/>
      <c r="J454" s="113">
        <f>+H454+I454</f>
        <v>0</v>
      </c>
      <c r="K454" s="113"/>
      <c r="L454" s="113" t="e">
        <f>+#REF!+K454</f>
        <v>#REF!</v>
      </c>
      <c r="M454" s="113"/>
      <c r="N454" s="113" t="e">
        <f>+L454+M454</f>
        <v>#REF!</v>
      </c>
      <c r="O454" s="113"/>
      <c r="P454" s="113" t="e">
        <f>+N454+O454</f>
        <v>#REF!</v>
      </c>
      <c r="Q454" s="113"/>
      <c r="R454" s="113" t="e">
        <f>+P454+Q454</f>
        <v>#REF!</v>
      </c>
      <c r="S454" s="113"/>
      <c r="T454" s="113" t="e">
        <f>+R454+S454</f>
        <v>#REF!</v>
      </c>
      <c r="U454" s="113"/>
      <c r="V454" s="113" t="e">
        <f>+T454+U454</f>
        <v>#REF!</v>
      </c>
      <c r="W454" s="113"/>
      <c r="X454" s="113" t="e">
        <f>+V454+W454</f>
        <v>#REF!</v>
      </c>
      <c r="Y454" s="113"/>
      <c r="Z454" s="113" t="e">
        <f>+X454+Y454</f>
        <v>#REF!</v>
      </c>
      <c r="AA454" s="113"/>
      <c r="AB454" s="113" t="e">
        <f>+Z454+AA454</f>
        <v>#REF!</v>
      </c>
      <c r="AC454" s="113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</row>
    <row r="455" spans="1:188" ht="15.75" x14ac:dyDescent="0.25">
      <c r="A455" s="173"/>
      <c r="B455" s="173"/>
      <c r="C455" s="173"/>
      <c r="D455" s="176">
        <v>70</v>
      </c>
      <c r="E455" s="176"/>
      <c r="F455" s="176"/>
      <c r="G455" s="204" t="s">
        <v>273</v>
      </c>
      <c r="H455" s="113">
        <f t="shared" ref="H455:H457" si="288">+H456</f>
        <v>0</v>
      </c>
      <c r="I455" s="113">
        <f t="shared" ref="I455:AC457" si="289">+I456</f>
        <v>0</v>
      </c>
      <c r="J455" s="113">
        <f t="shared" si="289"/>
        <v>0</v>
      </c>
      <c r="K455" s="113">
        <f t="shared" si="289"/>
        <v>0</v>
      </c>
      <c r="L455" s="113" t="e">
        <f t="shared" si="289"/>
        <v>#REF!</v>
      </c>
      <c r="M455" s="113">
        <f t="shared" si="289"/>
        <v>0</v>
      </c>
      <c r="N455" s="113" t="e">
        <f t="shared" si="289"/>
        <v>#REF!</v>
      </c>
      <c r="O455" s="113">
        <f t="shared" si="289"/>
        <v>0</v>
      </c>
      <c r="P455" s="113" t="e">
        <f t="shared" si="289"/>
        <v>#REF!</v>
      </c>
      <c r="Q455" s="113">
        <f t="shared" si="289"/>
        <v>0</v>
      </c>
      <c r="R455" s="113" t="e">
        <f t="shared" si="289"/>
        <v>#REF!</v>
      </c>
      <c r="S455" s="113">
        <f t="shared" si="289"/>
        <v>0</v>
      </c>
      <c r="T455" s="113" t="e">
        <f t="shared" si="289"/>
        <v>#REF!</v>
      </c>
      <c r="U455" s="113">
        <f t="shared" si="289"/>
        <v>0</v>
      </c>
      <c r="V455" s="113" t="e">
        <f t="shared" si="289"/>
        <v>#REF!</v>
      </c>
      <c r="W455" s="113">
        <f t="shared" si="289"/>
        <v>0</v>
      </c>
      <c r="X455" s="113" t="e">
        <f t="shared" si="289"/>
        <v>#REF!</v>
      </c>
      <c r="Y455" s="113">
        <f t="shared" si="289"/>
        <v>0</v>
      </c>
      <c r="Z455" s="113" t="e">
        <f t="shared" si="289"/>
        <v>#REF!</v>
      </c>
      <c r="AA455" s="113">
        <f t="shared" si="289"/>
        <v>0</v>
      </c>
      <c r="AB455" s="113" t="e">
        <f t="shared" si="289"/>
        <v>#REF!</v>
      </c>
      <c r="AC455" s="113">
        <f t="shared" si="289"/>
        <v>0</v>
      </c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</row>
    <row r="456" spans="1:188" ht="15.75" x14ac:dyDescent="0.25">
      <c r="A456" s="173"/>
      <c r="B456" s="173"/>
      <c r="C456" s="173"/>
      <c r="D456" s="176">
        <v>71</v>
      </c>
      <c r="E456" s="176"/>
      <c r="F456" s="176"/>
      <c r="G456" s="204" t="s">
        <v>227</v>
      </c>
      <c r="H456" s="113">
        <f t="shared" si="288"/>
        <v>0</v>
      </c>
      <c r="I456" s="113">
        <f t="shared" si="289"/>
        <v>0</v>
      </c>
      <c r="J456" s="113">
        <f t="shared" si="289"/>
        <v>0</v>
      </c>
      <c r="K456" s="113">
        <f t="shared" si="289"/>
        <v>0</v>
      </c>
      <c r="L456" s="113" t="e">
        <f t="shared" si="289"/>
        <v>#REF!</v>
      </c>
      <c r="M456" s="113">
        <f t="shared" si="289"/>
        <v>0</v>
      </c>
      <c r="N456" s="113" t="e">
        <f t="shared" si="289"/>
        <v>#REF!</v>
      </c>
      <c r="O456" s="113">
        <f t="shared" si="289"/>
        <v>0</v>
      </c>
      <c r="P456" s="113" t="e">
        <f t="shared" si="289"/>
        <v>#REF!</v>
      </c>
      <c r="Q456" s="113">
        <f t="shared" si="289"/>
        <v>0</v>
      </c>
      <c r="R456" s="113" t="e">
        <f t="shared" si="289"/>
        <v>#REF!</v>
      </c>
      <c r="S456" s="113">
        <f t="shared" si="289"/>
        <v>0</v>
      </c>
      <c r="T456" s="113" t="e">
        <f t="shared" si="289"/>
        <v>#REF!</v>
      </c>
      <c r="U456" s="113">
        <f t="shared" si="289"/>
        <v>0</v>
      </c>
      <c r="V456" s="113" t="e">
        <f t="shared" si="289"/>
        <v>#REF!</v>
      </c>
      <c r="W456" s="113">
        <f t="shared" si="289"/>
        <v>0</v>
      </c>
      <c r="X456" s="113" t="e">
        <f t="shared" si="289"/>
        <v>#REF!</v>
      </c>
      <c r="Y456" s="113">
        <f t="shared" si="289"/>
        <v>0</v>
      </c>
      <c r="Z456" s="113" t="e">
        <f t="shared" si="289"/>
        <v>#REF!</v>
      </c>
      <c r="AA456" s="113">
        <f t="shared" si="289"/>
        <v>0</v>
      </c>
      <c r="AB456" s="113" t="e">
        <f t="shared" si="289"/>
        <v>#REF!</v>
      </c>
      <c r="AC456" s="113">
        <f t="shared" si="289"/>
        <v>0</v>
      </c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</row>
    <row r="457" spans="1:188" ht="15.75" x14ac:dyDescent="0.25">
      <c r="A457" s="173"/>
      <c r="B457" s="173"/>
      <c r="C457" s="173"/>
      <c r="D457" s="176"/>
      <c r="E457" s="179" t="s">
        <v>76</v>
      </c>
      <c r="F457" s="179"/>
      <c r="G457" s="210" t="s">
        <v>228</v>
      </c>
      <c r="H457" s="113">
        <f t="shared" si="288"/>
        <v>0</v>
      </c>
      <c r="I457" s="113">
        <f t="shared" si="289"/>
        <v>0</v>
      </c>
      <c r="J457" s="113">
        <f t="shared" si="289"/>
        <v>0</v>
      </c>
      <c r="K457" s="113">
        <f t="shared" si="289"/>
        <v>0</v>
      </c>
      <c r="L457" s="113" t="e">
        <f t="shared" si="289"/>
        <v>#REF!</v>
      </c>
      <c r="M457" s="113">
        <f t="shared" si="289"/>
        <v>0</v>
      </c>
      <c r="N457" s="113" t="e">
        <f t="shared" si="289"/>
        <v>#REF!</v>
      </c>
      <c r="O457" s="113">
        <f t="shared" si="289"/>
        <v>0</v>
      </c>
      <c r="P457" s="113" t="e">
        <f t="shared" si="289"/>
        <v>#REF!</v>
      </c>
      <c r="Q457" s="113">
        <f t="shared" si="289"/>
        <v>0</v>
      </c>
      <c r="R457" s="113" t="e">
        <f t="shared" si="289"/>
        <v>#REF!</v>
      </c>
      <c r="S457" s="113">
        <f t="shared" si="289"/>
        <v>0</v>
      </c>
      <c r="T457" s="113" t="e">
        <f t="shared" si="289"/>
        <v>#REF!</v>
      </c>
      <c r="U457" s="113">
        <f t="shared" si="289"/>
        <v>0</v>
      </c>
      <c r="V457" s="113" t="e">
        <f t="shared" si="289"/>
        <v>#REF!</v>
      </c>
      <c r="W457" s="113">
        <f t="shared" si="289"/>
        <v>0</v>
      </c>
      <c r="X457" s="113" t="e">
        <f t="shared" si="289"/>
        <v>#REF!</v>
      </c>
      <c r="Y457" s="113">
        <f t="shared" si="289"/>
        <v>0</v>
      </c>
      <c r="Z457" s="113" t="e">
        <f t="shared" si="289"/>
        <v>#REF!</v>
      </c>
      <c r="AA457" s="113">
        <f t="shared" si="289"/>
        <v>0</v>
      </c>
      <c r="AB457" s="113" t="e">
        <f t="shared" si="289"/>
        <v>#REF!</v>
      </c>
      <c r="AC457" s="113">
        <f t="shared" si="289"/>
        <v>0</v>
      </c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</row>
    <row r="458" spans="1:188" ht="15.75" x14ac:dyDescent="0.25">
      <c r="A458" s="173"/>
      <c r="B458" s="173"/>
      <c r="C458" s="173"/>
      <c r="D458" s="176"/>
      <c r="E458" s="179"/>
      <c r="F458" s="179" t="s">
        <v>78</v>
      </c>
      <c r="G458" s="211" t="s">
        <v>230</v>
      </c>
      <c r="H458" s="113"/>
      <c r="I458" s="113"/>
      <c r="J458" s="113">
        <f>+H458+I458</f>
        <v>0</v>
      </c>
      <c r="K458" s="113"/>
      <c r="L458" s="113" t="e">
        <f>+#REF!+K458</f>
        <v>#REF!</v>
      </c>
      <c r="M458" s="113"/>
      <c r="N458" s="113" t="e">
        <f>+L458+M458</f>
        <v>#REF!</v>
      </c>
      <c r="O458" s="113"/>
      <c r="P458" s="113" t="e">
        <f>+N458+O458</f>
        <v>#REF!</v>
      </c>
      <c r="Q458" s="113"/>
      <c r="R458" s="113" t="e">
        <f>+P458+Q458</f>
        <v>#REF!</v>
      </c>
      <c r="S458" s="113"/>
      <c r="T458" s="113" t="e">
        <f>+R458+S458</f>
        <v>#REF!</v>
      </c>
      <c r="U458" s="113"/>
      <c r="V458" s="113" t="e">
        <f>+T458+U458</f>
        <v>#REF!</v>
      </c>
      <c r="W458" s="113"/>
      <c r="X458" s="113" t="e">
        <f>+V458+W458</f>
        <v>#REF!</v>
      </c>
      <c r="Y458" s="113"/>
      <c r="Z458" s="113" t="e">
        <f>+X458+Y458</f>
        <v>#REF!</v>
      </c>
      <c r="AA458" s="113"/>
      <c r="AB458" s="113" t="e">
        <f>+Z458+AA458</f>
        <v>#REF!</v>
      </c>
      <c r="AC458" s="2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</row>
    <row r="459" spans="1:188" ht="15.75" x14ac:dyDescent="0.25">
      <c r="A459" s="213"/>
      <c r="B459" s="213"/>
      <c r="C459" s="213"/>
      <c r="D459" s="213"/>
      <c r="E459" s="213"/>
      <c r="F459" s="213"/>
      <c r="G459" s="190"/>
      <c r="H459" s="212"/>
      <c r="I459" s="212"/>
      <c r="J459" s="212"/>
      <c r="K459" s="212"/>
      <c r="L459" s="212"/>
      <c r="M459" s="212"/>
      <c r="N459" s="212"/>
      <c r="O459" s="212"/>
      <c r="P459" s="212"/>
      <c r="Q459" s="212"/>
      <c r="R459" s="212"/>
      <c r="S459" s="212"/>
      <c r="T459" s="212"/>
      <c r="U459" s="212"/>
      <c r="V459" s="212"/>
      <c r="W459" s="212"/>
      <c r="X459" s="212"/>
      <c r="Y459" s="212"/>
      <c r="Z459" s="212"/>
      <c r="AA459" s="212"/>
      <c r="AB459" s="212"/>
      <c r="AC459" s="2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</row>
    <row r="460" spans="1:188" x14ac:dyDescent="0.2">
      <c r="A460" s="7"/>
      <c r="G460" s="214"/>
      <c r="H460" s="215"/>
      <c r="I460" s="215"/>
      <c r="J460" s="215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</row>
    <row r="461" spans="1:188" ht="31.5" x14ac:dyDescent="0.2">
      <c r="A461" s="7"/>
      <c r="D461" s="216">
        <v>56</v>
      </c>
      <c r="E461" s="216"/>
      <c r="F461" s="216"/>
      <c r="G461" s="190" t="s">
        <v>346</v>
      </c>
      <c r="H461" s="215">
        <f>+H462</f>
        <v>0</v>
      </c>
      <c r="I461" s="215">
        <f t="shared" ref="I461:AC461" si="290">+I462</f>
        <v>0</v>
      </c>
      <c r="J461" s="215">
        <f t="shared" si="290"/>
        <v>0</v>
      </c>
      <c r="K461" s="215">
        <f t="shared" si="290"/>
        <v>0</v>
      </c>
      <c r="L461" s="215" t="e">
        <f t="shared" si="290"/>
        <v>#REF!</v>
      </c>
      <c r="M461" s="215">
        <f t="shared" si="290"/>
        <v>0</v>
      </c>
      <c r="N461" s="215" t="e">
        <f t="shared" si="290"/>
        <v>#REF!</v>
      </c>
      <c r="O461" s="215">
        <f t="shared" si="290"/>
        <v>0</v>
      </c>
      <c r="P461" s="215" t="e">
        <f t="shared" si="290"/>
        <v>#REF!</v>
      </c>
      <c r="Q461" s="215">
        <f t="shared" si="290"/>
        <v>0</v>
      </c>
      <c r="R461" s="215" t="e">
        <f t="shared" si="290"/>
        <v>#REF!</v>
      </c>
      <c r="S461" s="215">
        <f t="shared" si="290"/>
        <v>0</v>
      </c>
      <c r="T461" s="215" t="e">
        <f t="shared" si="290"/>
        <v>#REF!</v>
      </c>
      <c r="U461" s="215">
        <f t="shared" si="290"/>
        <v>0</v>
      </c>
      <c r="V461" s="215" t="e">
        <f t="shared" si="290"/>
        <v>#REF!</v>
      </c>
      <c r="W461" s="215">
        <f t="shared" si="290"/>
        <v>0</v>
      </c>
      <c r="X461" s="215" t="e">
        <f t="shared" si="290"/>
        <v>#REF!</v>
      </c>
      <c r="Y461" s="215">
        <f t="shared" si="290"/>
        <v>0</v>
      </c>
      <c r="Z461" s="215" t="e">
        <f t="shared" si="290"/>
        <v>#REF!</v>
      </c>
      <c r="AA461" s="215">
        <f t="shared" si="290"/>
        <v>0</v>
      </c>
      <c r="AB461" s="215" t="e">
        <f t="shared" si="290"/>
        <v>#REF!</v>
      </c>
      <c r="AC461" s="215">
        <f t="shared" si="290"/>
        <v>0</v>
      </c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</row>
    <row r="462" spans="1:188" ht="15.75" x14ac:dyDescent="0.2">
      <c r="A462" s="7"/>
      <c r="D462" s="217"/>
      <c r="E462" s="217" t="s">
        <v>78</v>
      </c>
      <c r="F462" s="217"/>
      <c r="G462" s="190" t="s">
        <v>223</v>
      </c>
      <c r="H462" s="215">
        <f>+H463+H464+H465</f>
        <v>0</v>
      </c>
      <c r="I462" s="215">
        <f t="shared" ref="I462:AB462" si="291">+I463+I464+I465</f>
        <v>0</v>
      </c>
      <c r="J462" s="215">
        <f t="shared" si="291"/>
        <v>0</v>
      </c>
      <c r="K462" s="215">
        <f t="shared" si="291"/>
        <v>0</v>
      </c>
      <c r="L462" s="215" t="e">
        <f t="shared" si="291"/>
        <v>#REF!</v>
      </c>
      <c r="M462" s="215">
        <f t="shared" si="291"/>
        <v>0</v>
      </c>
      <c r="N462" s="215" t="e">
        <f t="shared" si="291"/>
        <v>#REF!</v>
      </c>
      <c r="O462" s="215">
        <f t="shared" si="291"/>
        <v>0</v>
      </c>
      <c r="P462" s="215" t="e">
        <f t="shared" si="291"/>
        <v>#REF!</v>
      </c>
      <c r="Q462" s="215">
        <f t="shared" si="291"/>
        <v>0</v>
      </c>
      <c r="R462" s="215" t="e">
        <f t="shared" si="291"/>
        <v>#REF!</v>
      </c>
      <c r="S462" s="215">
        <f t="shared" si="291"/>
        <v>0</v>
      </c>
      <c r="T462" s="215" t="e">
        <f t="shared" si="291"/>
        <v>#REF!</v>
      </c>
      <c r="U462" s="215">
        <f t="shared" si="291"/>
        <v>0</v>
      </c>
      <c r="V462" s="215" t="e">
        <f t="shared" si="291"/>
        <v>#REF!</v>
      </c>
      <c r="W462" s="215">
        <f t="shared" si="291"/>
        <v>0</v>
      </c>
      <c r="X462" s="215" t="e">
        <f t="shared" si="291"/>
        <v>#REF!</v>
      </c>
      <c r="Y462" s="215">
        <f t="shared" si="291"/>
        <v>0</v>
      </c>
      <c r="Z462" s="215" t="e">
        <f t="shared" si="291"/>
        <v>#REF!</v>
      </c>
      <c r="AA462" s="215">
        <f t="shared" si="291"/>
        <v>0</v>
      </c>
      <c r="AB462" s="215" t="e">
        <f t="shared" si="291"/>
        <v>#REF!</v>
      </c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</row>
    <row r="463" spans="1:188" x14ac:dyDescent="0.2">
      <c r="A463" s="7"/>
      <c r="D463" s="218"/>
      <c r="E463" s="218"/>
      <c r="F463" s="218" t="s">
        <v>76</v>
      </c>
      <c r="G463" s="219" t="s">
        <v>347</v>
      </c>
      <c r="H463" s="215"/>
      <c r="I463" s="215"/>
      <c r="J463" s="215">
        <f>+H463+I463</f>
        <v>0</v>
      </c>
      <c r="K463" s="12"/>
      <c r="L463" s="215" t="e">
        <f>+#REF!+K463</f>
        <v>#REF!</v>
      </c>
      <c r="M463" s="12"/>
      <c r="N463" s="215" t="e">
        <f>+L463+M463</f>
        <v>#REF!</v>
      </c>
      <c r="O463" s="12"/>
      <c r="P463" s="215" t="e">
        <f>+N463+O463</f>
        <v>#REF!</v>
      </c>
      <c r="Q463" s="12"/>
      <c r="R463" s="215" t="e">
        <f>+P463+Q463</f>
        <v>#REF!</v>
      </c>
      <c r="S463" s="12"/>
      <c r="T463" s="215" t="e">
        <f>+R463+S463</f>
        <v>#REF!</v>
      </c>
      <c r="U463" s="12"/>
      <c r="V463" s="215" t="e">
        <f>+T463+U463</f>
        <v>#REF!</v>
      </c>
      <c r="W463" s="12"/>
      <c r="X463" s="215" t="e">
        <f>+V463+W463</f>
        <v>#REF!</v>
      </c>
      <c r="Y463" s="12"/>
      <c r="Z463" s="215" t="e">
        <f>+X463+Y463</f>
        <v>#REF!</v>
      </c>
      <c r="AA463" s="12"/>
      <c r="AB463" s="215" t="e">
        <f>+Z463+AA463</f>
        <v>#REF!</v>
      </c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</row>
    <row r="464" spans="1:188" x14ac:dyDescent="0.2">
      <c r="A464" s="7"/>
      <c r="D464" s="218"/>
      <c r="E464" s="218"/>
      <c r="F464" s="218" t="s">
        <v>78</v>
      </c>
      <c r="G464" s="219" t="s">
        <v>348</v>
      </c>
      <c r="H464" s="215"/>
      <c r="I464" s="215"/>
      <c r="J464" s="215">
        <f>+H464+I464</f>
        <v>0</v>
      </c>
      <c r="K464" s="12"/>
      <c r="L464" s="215" t="e">
        <f>+#REF!+K464</f>
        <v>#REF!</v>
      </c>
      <c r="M464" s="12"/>
      <c r="N464" s="215" t="e">
        <f>+L464+M464</f>
        <v>#REF!</v>
      </c>
      <c r="O464" s="12"/>
      <c r="P464" s="215" t="e">
        <f>+N464+O464</f>
        <v>#REF!</v>
      </c>
      <c r="Q464" s="12"/>
      <c r="R464" s="215" t="e">
        <f>+P464+Q464</f>
        <v>#REF!</v>
      </c>
      <c r="S464" s="12"/>
      <c r="T464" s="215" t="e">
        <f>+R464+S464</f>
        <v>#REF!</v>
      </c>
      <c r="U464" s="12"/>
      <c r="V464" s="215" t="e">
        <f>+T464+U464</f>
        <v>#REF!</v>
      </c>
      <c r="W464" s="12"/>
      <c r="X464" s="215" t="e">
        <f>+V464+W464</f>
        <v>#REF!</v>
      </c>
      <c r="Y464" s="12"/>
      <c r="Z464" s="215" t="e">
        <f>+X464+Y464</f>
        <v>#REF!</v>
      </c>
      <c r="AA464" s="12"/>
      <c r="AB464" s="215" t="e">
        <f>+Z464+AA464</f>
        <v>#REF!</v>
      </c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</row>
    <row r="465" spans="1:188" x14ac:dyDescent="0.2">
      <c r="A465" s="7"/>
      <c r="D465" s="218"/>
      <c r="E465" s="218"/>
      <c r="F465" s="218" t="s">
        <v>29</v>
      </c>
      <c r="G465" s="219" t="s">
        <v>349</v>
      </c>
      <c r="H465" s="215"/>
      <c r="I465" s="215"/>
      <c r="J465" s="215">
        <f>+H465+I465</f>
        <v>0</v>
      </c>
      <c r="K465" s="12"/>
      <c r="L465" s="215" t="e">
        <f>+#REF!+K465</f>
        <v>#REF!</v>
      </c>
      <c r="M465" s="12"/>
      <c r="N465" s="215" t="e">
        <f>+L465+M465</f>
        <v>#REF!</v>
      </c>
      <c r="O465" s="12"/>
      <c r="P465" s="215" t="e">
        <f>+N465+O465</f>
        <v>#REF!</v>
      </c>
      <c r="Q465" s="12"/>
      <c r="R465" s="215" t="e">
        <f>+P465+Q465</f>
        <v>#REF!</v>
      </c>
      <c r="S465" s="12"/>
      <c r="T465" s="215" t="e">
        <f>+R465+S465</f>
        <v>#REF!</v>
      </c>
      <c r="U465" s="12"/>
      <c r="V465" s="215" t="e">
        <f>+T465+U465</f>
        <v>#REF!</v>
      </c>
      <c r="W465" s="12"/>
      <c r="X465" s="215" t="e">
        <f>+V465+W465</f>
        <v>#REF!</v>
      </c>
      <c r="Y465" s="12"/>
      <c r="Z465" s="215" t="e">
        <f>+X465+Y465</f>
        <v>#REF!</v>
      </c>
      <c r="AA465" s="12"/>
      <c r="AB465" s="215" t="e">
        <f>+Z465+AA465</f>
        <v>#REF!</v>
      </c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</row>
    <row r="466" spans="1:188" ht="47.25" hidden="1" x14ac:dyDescent="0.2">
      <c r="A466" s="7"/>
      <c r="D466" s="217" t="s">
        <v>106</v>
      </c>
      <c r="E466" s="217"/>
      <c r="F466" s="217"/>
      <c r="G466" s="190" t="s">
        <v>350</v>
      </c>
      <c r="H466" s="215">
        <f t="shared" ref="H466:AC466" si="292">+H467+H471+H475</f>
        <v>0</v>
      </c>
      <c r="I466" s="215">
        <f t="shared" si="292"/>
        <v>0</v>
      </c>
      <c r="J466" s="215">
        <f t="shared" si="292"/>
        <v>0</v>
      </c>
      <c r="K466" s="215">
        <f t="shared" si="292"/>
        <v>0</v>
      </c>
      <c r="L466" s="215" t="e">
        <f t="shared" si="292"/>
        <v>#REF!</v>
      </c>
      <c r="M466" s="215">
        <f t="shared" si="292"/>
        <v>0</v>
      </c>
      <c r="N466" s="215" t="e">
        <f t="shared" si="292"/>
        <v>#REF!</v>
      </c>
      <c r="O466" s="215">
        <f t="shared" si="292"/>
        <v>0</v>
      </c>
      <c r="P466" s="215" t="e">
        <f t="shared" si="292"/>
        <v>#REF!</v>
      </c>
      <c r="Q466" s="215">
        <f t="shared" si="292"/>
        <v>0</v>
      </c>
      <c r="R466" s="215" t="e">
        <f t="shared" si="292"/>
        <v>#REF!</v>
      </c>
      <c r="S466" s="215">
        <f t="shared" si="292"/>
        <v>0</v>
      </c>
      <c r="T466" s="215" t="e">
        <f t="shared" si="292"/>
        <v>#REF!</v>
      </c>
      <c r="U466" s="215">
        <f t="shared" si="292"/>
        <v>0</v>
      </c>
      <c r="V466" s="215" t="e">
        <f t="shared" si="292"/>
        <v>#REF!</v>
      </c>
      <c r="W466" s="215">
        <f t="shared" si="292"/>
        <v>0</v>
      </c>
      <c r="X466" s="215" t="e">
        <f t="shared" si="292"/>
        <v>#REF!</v>
      </c>
      <c r="Y466" s="215">
        <f t="shared" si="292"/>
        <v>0</v>
      </c>
      <c r="Z466" s="215" t="e">
        <f t="shared" si="292"/>
        <v>#REF!</v>
      </c>
      <c r="AA466" s="215">
        <f t="shared" si="292"/>
        <v>0</v>
      </c>
      <c r="AB466" s="215" t="e">
        <f t="shared" si="292"/>
        <v>#REF!</v>
      </c>
      <c r="AC466" s="215">
        <f t="shared" si="292"/>
        <v>0</v>
      </c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</row>
    <row r="467" spans="1:188" ht="15.75" hidden="1" x14ac:dyDescent="0.2">
      <c r="A467" s="7"/>
      <c r="D467" s="217"/>
      <c r="E467" s="217" t="s">
        <v>78</v>
      </c>
      <c r="F467" s="217"/>
      <c r="G467" s="190" t="s">
        <v>223</v>
      </c>
      <c r="H467" s="215">
        <f>+H468+H469+H470</f>
        <v>0</v>
      </c>
      <c r="I467" s="215">
        <f t="shared" ref="I467:AB467" si="293">+I468+I469+I470</f>
        <v>0</v>
      </c>
      <c r="J467" s="215">
        <f t="shared" si="293"/>
        <v>0</v>
      </c>
      <c r="K467" s="215">
        <f t="shared" si="293"/>
        <v>0</v>
      </c>
      <c r="L467" s="215" t="e">
        <f t="shared" si="293"/>
        <v>#REF!</v>
      </c>
      <c r="M467" s="215">
        <f t="shared" si="293"/>
        <v>0</v>
      </c>
      <c r="N467" s="215" t="e">
        <f t="shared" si="293"/>
        <v>#REF!</v>
      </c>
      <c r="O467" s="215">
        <f t="shared" si="293"/>
        <v>0</v>
      </c>
      <c r="P467" s="215" t="e">
        <f t="shared" si="293"/>
        <v>#REF!</v>
      </c>
      <c r="Q467" s="215">
        <f t="shared" si="293"/>
        <v>0</v>
      </c>
      <c r="R467" s="215" t="e">
        <f t="shared" si="293"/>
        <v>#REF!</v>
      </c>
      <c r="S467" s="215">
        <f t="shared" si="293"/>
        <v>0</v>
      </c>
      <c r="T467" s="215" t="e">
        <f t="shared" si="293"/>
        <v>#REF!</v>
      </c>
      <c r="U467" s="215">
        <f t="shared" si="293"/>
        <v>0</v>
      </c>
      <c r="V467" s="215" t="e">
        <f t="shared" si="293"/>
        <v>#REF!</v>
      </c>
      <c r="W467" s="215">
        <f t="shared" si="293"/>
        <v>0</v>
      </c>
      <c r="X467" s="215" t="e">
        <f t="shared" si="293"/>
        <v>#REF!</v>
      </c>
      <c r="Y467" s="215">
        <f t="shared" si="293"/>
        <v>0</v>
      </c>
      <c r="Z467" s="215" t="e">
        <f t="shared" si="293"/>
        <v>#REF!</v>
      </c>
      <c r="AA467" s="215">
        <f t="shared" si="293"/>
        <v>0</v>
      </c>
      <c r="AB467" s="215" t="e">
        <f t="shared" si="293"/>
        <v>#REF!</v>
      </c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</row>
    <row r="468" spans="1:188" s="226" customFormat="1" ht="15.75" hidden="1" x14ac:dyDescent="0.2">
      <c r="A468" s="220"/>
      <c r="B468" s="220"/>
      <c r="C468" s="220"/>
      <c r="D468" s="217"/>
      <c r="E468" s="217"/>
      <c r="F468" s="218" t="s">
        <v>76</v>
      </c>
      <c r="G468" s="219" t="s">
        <v>347</v>
      </c>
      <c r="H468" s="221"/>
      <c r="I468" s="221"/>
      <c r="J468" s="222">
        <f>+H468+I468</f>
        <v>0</v>
      </c>
      <c r="K468" s="221"/>
      <c r="L468" s="222" t="e">
        <f>+#REF!+K468</f>
        <v>#REF!</v>
      </c>
      <c r="M468" s="221"/>
      <c r="N468" s="222" t="e">
        <f>+L468+M468</f>
        <v>#REF!</v>
      </c>
      <c r="O468" s="221"/>
      <c r="P468" s="222" t="e">
        <f>+N468+O468</f>
        <v>#REF!</v>
      </c>
      <c r="Q468" s="221"/>
      <c r="R468" s="222" t="e">
        <f>+P468+Q468</f>
        <v>#REF!</v>
      </c>
      <c r="S468" s="221"/>
      <c r="T468" s="222" t="e">
        <f>+R468+S468</f>
        <v>#REF!</v>
      </c>
      <c r="U468" s="221"/>
      <c r="V468" s="222" t="e">
        <f>+T468+U468</f>
        <v>#REF!</v>
      </c>
      <c r="W468" s="221"/>
      <c r="X468" s="222" t="e">
        <f>+V468+W468</f>
        <v>#REF!</v>
      </c>
      <c r="Y468" s="221"/>
      <c r="Z468" s="222" t="e">
        <f>+X468+Y468</f>
        <v>#REF!</v>
      </c>
      <c r="AA468" s="221"/>
      <c r="AB468" s="222" t="e">
        <f>+Z468+AA468</f>
        <v>#REF!</v>
      </c>
      <c r="AC468" s="221"/>
      <c r="AD468" s="223"/>
      <c r="AE468" s="223"/>
      <c r="AF468" s="223"/>
      <c r="AG468" s="223"/>
      <c r="AH468" s="223"/>
      <c r="AI468" s="223"/>
      <c r="AJ468" s="223"/>
      <c r="AK468" s="223"/>
      <c r="AL468" s="223"/>
      <c r="AM468" s="223"/>
      <c r="AN468" s="223"/>
      <c r="AO468" s="223"/>
      <c r="AP468" s="223"/>
      <c r="AQ468" s="223"/>
      <c r="AR468" s="223"/>
      <c r="AS468" s="223"/>
      <c r="AT468" s="223"/>
      <c r="AU468" s="223"/>
      <c r="AV468" s="223"/>
      <c r="AW468" s="223"/>
      <c r="AX468" s="223"/>
      <c r="AY468" s="223"/>
      <c r="AZ468" s="223"/>
      <c r="BA468" s="223"/>
      <c r="BB468" s="223"/>
      <c r="BC468" s="223"/>
      <c r="BD468" s="224"/>
      <c r="BE468" s="224"/>
      <c r="BF468" s="224"/>
      <c r="BG468" s="224"/>
      <c r="BH468" s="224"/>
      <c r="BI468" s="224"/>
      <c r="BJ468" s="224"/>
      <c r="BK468" s="224"/>
      <c r="BL468" s="224"/>
      <c r="BM468" s="224"/>
      <c r="BN468" s="224"/>
      <c r="BO468" s="224"/>
      <c r="BP468" s="224"/>
      <c r="BQ468" s="224"/>
      <c r="BR468" s="224"/>
      <c r="BS468" s="224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225"/>
      <c r="EL468" s="225"/>
      <c r="EM468" s="225"/>
      <c r="EN468" s="225"/>
      <c r="EO468" s="225"/>
      <c r="EP468" s="225"/>
      <c r="EQ468" s="225"/>
      <c r="ER468" s="225"/>
      <c r="ES468" s="225"/>
      <c r="ET468" s="225"/>
      <c r="EU468" s="225"/>
      <c r="EV468" s="225"/>
      <c r="EW468" s="225"/>
      <c r="EX468" s="225"/>
      <c r="EY468" s="225"/>
      <c r="EZ468" s="225"/>
      <c r="FA468" s="225"/>
      <c r="FB468" s="225"/>
      <c r="FC468" s="225"/>
      <c r="FD468" s="225"/>
      <c r="FE468" s="225"/>
      <c r="FF468" s="225"/>
      <c r="FG468" s="225"/>
      <c r="FH468" s="225"/>
      <c r="FI468" s="225"/>
      <c r="FJ468" s="225"/>
      <c r="FK468" s="225"/>
      <c r="FL468" s="225"/>
      <c r="FM468" s="225"/>
      <c r="FN468" s="225"/>
      <c r="FO468" s="225"/>
      <c r="FP468" s="225"/>
      <c r="FQ468" s="225"/>
      <c r="FR468" s="225"/>
      <c r="FS468" s="225"/>
      <c r="FT468" s="225"/>
      <c r="FU468" s="225"/>
      <c r="FV468" s="225"/>
      <c r="FW468" s="225"/>
      <c r="FX468" s="225"/>
      <c r="FY468" s="225"/>
      <c r="FZ468" s="225"/>
      <c r="GA468" s="225"/>
      <c r="GB468" s="225"/>
      <c r="GC468" s="225"/>
      <c r="GD468" s="225"/>
      <c r="GE468" s="225"/>
      <c r="GF468" s="225"/>
    </row>
    <row r="469" spans="1:188" s="213" customFormat="1" ht="15.75" hidden="1" x14ac:dyDescent="0.25">
      <c r="A469" s="220"/>
      <c r="B469" s="220"/>
      <c r="C469" s="220"/>
      <c r="D469" s="217"/>
      <c r="E469" s="217"/>
      <c r="F469" s="218" t="s">
        <v>78</v>
      </c>
      <c r="G469" s="219" t="s">
        <v>348</v>
      </c>
      <c r="H469" s="221"/>
      <c r="I469" s="221"/>
      <c r="J469" s="222">
        <f t="shared" ref="J469:V470" si="294">+H469+I469</f>
        <v>0</v>
      </c>
      <c r="K469" s="221"/>
      <c r="L469" s="222" t="e">
        <f>+#REF!+K469</f>
        <v>#REF!</v>
      </c>
      <c r="M469" s="221"/>
      <c r="N469" s="222" t="e">
        <f t="shared" si="294"/>
        <v>#REF!</v>
      </c>
      <c r="O469" s="221"/>
      <c r="P469" s="222" t="e">
        <f t="shared" si="294"/>
        <v>#REF!</v>
      </c>
      <c r="Q469" s="221"/>
      <c r="R469" s="222" t="e">
        <f t="shared" si="294"/>
        <v>#REF!</v>
      </c>
      <c r="S469" s="221"/>
      <c r="T469" s="222" t="e">
        <f t="shared" si="294"/>
        <v>#REF!</v>
      </c>
      <c r="U469" s="221"/>
      <c r="V469" s="222" t="e">
        <f t="shared" si="294"/>
        <v>#REF!</v>
      </c>
      <c r="W469" s="221"/>
      <c r="X469" s="222" t="e">
        <f t="shared" ref="X469:AB470" si="295">+V469+W469</f>
        <v>#REF!</v>
      </c>
      <c r="Y469" s="221"/>
      <c r="Z469" s="222" t="e">
        <f t="shared" si="295"/>
        <v>#REF!</v>
      </c>
      <c r="AA469" s="221"/>
      <c r="AB469" s="222" t="e">
        <f t="shared" si="295"/>
        <v>#REF!</v>
      </c>
      <c r="AC469" s="221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227"/>
      <c r="BE469" s="227"/>
      <c r="BF469" s="227"/>
      <c r="BG469" s="227"/>
      <c r="BH469" s="227"/>
      <c r="BI469" s="227"/>
      <c r="BJ469" s="227"/>
      <c r="BK469" s="227"/>
      <c r="BL469" s="227"/>
      <c r="BM469" s="227"/>
      <c r="BN469" s="227"/>
      <c r="BO469" s="227"/>
      <c r="BP469" s="227"/>
      <c r="BQ469" s="227"/>
      <c r="BR469" s="227"/>
      <c r="BS469" s="227"/>
      <c r="BT469" s="228"/>
      <c r="BU469" s="228"/>
      <c r="BV469" s="228"/>
      <c r="BW469" s="228"/>
      <c r="BX469" s="228"/>
      <c r="BY469" s="228"/>
      <c r="BZ469" s="228"/>
      <c r="CA469" s="228"/>
      <c r="CB469" s="228"/>
      <c r="CC469" s="228"/>
      <c r="CD469" s="228"/>
      <c r="CE469" s="228"/>
      <c r="CF469" s="228"/>
      <c r="CG469" s="228"/>
      <c r="CH469" s="228"/>
      <c r="CI469" s="228"/>
      <c r="CJ469" s="228"/>
      <c r="CK469" s="228"/>
      <c r="CL469" s="228"/>
      <c r="CM469" s="228"/>
      <c r="CN469" s="228"/>
      <c r="CO469" s="228"/>
      <c r="CP469" s="228"/>
      <c r="CQ469" s="228"/>
      <c r="CR469" s="228"/>
      <c r="CS469" s="228"/>
      <c r="CT469" s="228"/>
      <c r="CU469" s="228"/>
      <c r="CV469" s="228"/>
      <c r="CW469" s="228"/>
      <c r="CX469" s="228"/>
      <c r="CY469" s="228"/>
      <c r="CZ469" s="228"/>
      <c r="DA469" s="228"/>
      <c r="DB469" s="228"/>
      <c r="DC469" s="228"/>
      <c r="DD469" s="228"/>
      <c r="DE469" s="228"/>
      <c r="DF469" s="228"/>
      <c r="DG469" s="228"/>
      <c r="DH469" s="228"/>
      <c r="DI469" s="228"/>
      <c r="DJ469" s="228"/>
      <c r="DK469" s="228"/>
      <c r="DL469" s="228"/>
      <c r="DM469" s="228"/>
      <c r="DN469" s="228"/>
      <c r="DO469" s="228"/>
      <c r="DP469" s="228"/>
      <c r="DQ469" s="228"/>
      <c r="DR469" s="228"/>
      <c r="DS469" s="228"/>
      <c r="DT469" s="228"/>
      <c r="DU469" s="228"/>
      <c r="DV469" s="228"/>
      <c r="DW469" s="228"/>
      <c r="DX469" s="228"/>
      <c r="DY469" s="228"/>
      <c r="DZ469" s="228"/>
      <c r="EA469" s="228"/>
      <c r="EB469" s="228"/>
      <c r="EC469" s="228"/>
      <c r="ED469" s="228"/>
      <c r="EE469" s="228"/>
      <c r="EF469" s="228"/>
      <c r="EG469" s="228"/>
      <c r="EH469" s="228"/>
      <c r="EI469" s="228"/>
      <c r="EJ469" s="228"/>
      <c r="EK469" s="229"/>
      <c r="EL469" s="229"/>
      <c r="EM469" s="229"/>
      <c r="EN469" s="229"/>
      <c r="EO469" s="229"/>
      <c r="EP469" s="229"/>
      <c r="EQ469" s="229"/>
      <c r="ER469" s="229"/>
      <c r="ES469" s="229"/>
      <c r="ET469" s="229"/>
      <c r="EU469" s="229"/>
      <c r="EV469" s="229"/>
      <c r="EW469" s="229"/>
      <c r="EX469" s="229"/>
      <c r="EY469" s="229"/>
      <c r="EZ469" s="229"/>
      <c r="FA469" s="229"/>
      <c r="FB469" s="229"/>
      <c r="FC469" s="229"/>
      <c r="FD469" s="229"/>
      <c r="FE469" s="229"/>
      <c r="FF469" s="229"/>
      <c r="FG469" s="229"/>
      <c r="FH469" s="229"/>
      <c r="FI469" s="229"/>
      <c r="FJ469" s="229"/>
      <c r="FK469" s="229"/>
      <c r="FL469" s="229"/>
      <c r="FM469" s="229"/>
      <c r="FN469" s="229"/>
      <c r="FO469" s="229"/>
      <c r="FP469" s="229"/>
      <c r="FQ469" s="229"/>
      <c r="FR469" s="229"/>
      <c r="FS469" s="229"/>
      <c r="FT469" s="229"/>
      <c r="FU469" s="229"/>
      <c r="FV469" s="229"/>
      <c r="FW469" s="229"/>
      <c r="FX469" s="229"/>
      <c r="FY469" s="229"/>
      <c r="FZ469" s="229"/>
      <c r="GA469" s="229"/>
      <c r="GB469" s="229"/>
      <c r="GC469" s="229"/>
      <c r="GD469" s="229"/>
      <c r="GE469" s="229"/>
      <c r="GF469" s="229"/>
    </row>
    <row r="470" spans="1:188" s="237" customFormat="1" hidden="1" x14ac:dyDescent="0.2">
      <c r="A470" s="230"/>
      <c r="B470" s="230"/>
      <c r="C470" s="230"/>
      <c r="D470" s="231"/>
      <c r="E470" s="231"/>
      <c r="F470" s="232" t="s">
        <v>29</v>
      </c>
      <c r="G470" s="219" t="s">
        <v>349</v>
      </c>
      <c r="H470" s="222"/>
      <c r="I470" s="222"/>
      <c r="J470" s="222">
        <f t="shared" si="294"/>
        <v>0</v>
      </c>
      <c r="K470" s="222"/>
      <c r="L470" s="222" t="e">
        <f>+#REF!+K470</f>
        <v>#REF!</v>
      </c>
      <c r="M470" s="222"/>
      <c r="N470" s="222" t="e">
        <f t="shared" si="294"/>
        <v>#REF!</v>
      </c>
      <c r="O470" s="222"/>
      <c r="P470" s="222" t="e">
        <f t="shared" si="294"/>
        <v>#REF!</v>
      </c>
      <c r="Q470" s="222"/>
      <c r="R470" s="222" t="e">
        <f t="shared" si="294"/>
        <v>#REF!</v>
      </c>
      <c r="S470" s="222"/>
      <c r="T470" s="222" t="e">
        <f t="shared" si="294"/>
        <v>#REF!</v>
      </c>
      <c r="U470" s="222"/>
      <c r="V470" s="222" t="e">
        <f t="shared" si="294"/>
        <v>#REF!</v>
      </c>
      <c r="W470" s="222"/>
      <c r="X470" s="222" t="e">
        <f t="shared" si="295"/>
        <v>#REF!</v>
      </c>
      <c r="Y470" s="222"/>
      <c r="Z470" s="222" t="e">
        <f t="shared" si="295"/>
        <v>#REF!</v>
      </c>
      <c r="AA470" s="222"/>
      <c r="AB470" s="222" t="e">
        <f t="shared" si="295"/>
        <v>#REF!</v>
      </c>
      <c r="AC470" s="222"/>
      <c r="AD470" s="233"/>
      <c r="AE470" s="233"/>
      <c r="AF470" s="233"/>
      <c r="AG470" s="233"/>
      <c r="AH470" s="233"/>
      <c r="AI470" s="233"/>
      <c r="AJ470" s="233"/>
      <c r="AK470" s="233"/>
      <c r="AL470" s="233"/>
      <c r="AM470" s="233"/>
      <c r="AN470" s="233"/>
      <c r="AO470" s="233"/>
      <c r="AP470" s="233"/>
      <c r="AQ470" s="233"/>
      <c r="AR470" s="233"/>
      <c r="AS470" s="233"/>
      <c r="AT470" s="233"/>
      <c r="AU470" s="233"/>
      <c r="AV470" s="233"/>
      <c r="AW470" s="233"/>
      <c r="AX470" s="233"/>
      <c r="AY470" s="233"/>
      <c r="AZ470" s="233"/>
      <c r="BA470" s="233"/>
      <c r="BB470" s="233"/>
      <c r="BC470" s="233"/>
      <c r="BD470" s="234"/>
      <c r="BE470" s="234"/>
      <c r="BF470" s="234"/>
      <c r="BG470" s="234"/>
      <c r="BH470" s="234"/>
      <c r="BI470" s="234"/>
      <c r="BJ470" s="234"/>
      <c r="BK470" s="234"/>
      <c r="BL470" s="234"/>
      <c r="BM470" s="234"/>
      <c r="BN470" s="234"/>
      <c r="BO470" s="234"/>
      <c r="BP470" s="234"/>
      <c r="BQ470" s="234"/>
      <c r="BR470" s="234"/>
      <c r="BS470" s="234"/>
      <c r="BT470" s="235"/>
      <c r="BU470" s="235"/>
      <c r="BV470" s="235"/>
      <c r="BW470" s="235"/>
      <c r="BX470" s="235"/>
      <c r="BY470" s="235"/>
      <c r="BZ470" s="235"/>
      <c r="CA470" s="235"/>
      <c r="CB470" s="235"/>
      <c r="CC470" s="235"/>
      <c r="CD470" s="235"/>
      <c r="CE470" s="235"/>
      <c r="CF470" s="235"/>
      <c r="CG470" s="235"/>
      <c r="CH470" s="235"/>
      <c r="CI470" s="235"/>
      <c r="CJ470" s="235"/>
      <c r="CK470" s="235"/>
      <c r="CL470" s="235"/>
      <c r="CM470" s="235"/>
      <c r="CN470" s="235"/>
      <c r="CO470" s="235"/>
      <c r="CP470" s="235"/>
      <c r="CQ470" s="235"/>
      <c r="CR470" s="235"/>
      <c r="CS470" s="235"/>
      <c r="CT470" s="235"/>
      <c r="CU470" s="235"/>
      <c r="CV470" s="235"/>
      <c r="CW470" s="235"/>
      <c r="CX470" s="235"/>
      <c r="CY470" s="235"/>
      <c r="CZ470" s="235"/>
      <c r="DA470" s="235"/>
      <c r="DB470" s="235"/>
      <c r="DC470" s="235"/>
      <c r="DD470" s="235"/>
      <c r="DE470" s="235"/>
      <c r="DF470" s="235"/>
      <c r="DG470" s="235"/>
      <c r="DH470" s="235"/>
      <c r="DI470" s="235"/>
      <c r="DJ470" s="235"/>
      <c r="DK470" s="235"/>
      <c r="DL470" s="235"/>
      <c r="DM470" s="235"/>
      <c r="DN470" s="235"/>
      <c r="DO470" s="235"/>
      <c r="DP470" s="235"/>
      <c r="DQ470" s="235"/>
      <c r="DR470" s="235"/>
      <c r="DS470" s="235"/>
      <c r="DT470" s="235"/>
      <c r="DU470" s="235"/>
      <c r="DV470" s="235"/>
      <c r="DW470" s="235"/>
      <c r="DX470" s="235"/>
      <c r="DY470" s="235"/>
      <c r="DZ470" s="235"/>
      <c r="EA470" s="235"/>
      <c r="EB470" s="235"/>
      <c r="EC470" s="235"/>
      <c r="ED470" s="235"/>
      <c r="EE470" s="235"/>
      <c r="EF470" s="235"/>
      <c r="EG470" s="235"/>
      <c r="EH470" s="235"/>
      <c r="EI470" s="235"/>
      <c r="EJ470" s="235"/>
      <c r="EK470" s="236"/>
      <c r="EL470" s="236"/>
      <c r="EM470" s="236"/>
      <c r="EN470" s="236"/>
      <c r="EO470" s="236"/>
      <c r="EP470" s="236"/>
      <c r="EQ470" s="236"/>
      <c r="ER470" s="236"/>
      <c r="ES470" s="236"/>
      <c r="ET470" s="236"/>
      <c r="EU470" s="236"/>
      <c r="EV470" s="236"/>
      <c r="EW470" s="236"/>
      <c r="EX470" s="236"/>
      <c r="EY470" s="236"/>
      <c r="EZ470" s="236"/>
      <c r="FA470" s="236"/>
      <c r="FB470" s="236"/>
      <c r="FC470" s="236"/>
      <c r="FD470" s="236"/>
      <c r="FE470" s="236"/>
      <c r="FF470" s="236"/>
      <c r="FG470" s="236"/>
      <c r="FH470" s="236"/>
      <c r="FI470" s="236"/>
      <c r="FJ470" s="236"/>
      <c r="FK470" s="236"/>
      <c r="FL470" s="236"/>
      <c r="FM470" s="236"/>
      <c r="FN470" s="236"/>
      <c r="FO470" s="236"/>
      <c r="FP470" s="236"/>
      <c r="FQ470" s="236"/>
      <c r="FR470" s="236"/>
      <c r="FS470" s="236"/>
      <c r="FT470" s="236"/>
      <c r="FU470" s="236"/>
      <c r="FV470" s="236"/>
      <c r="FW470" s="236"/>
      <c r="FX470" s="236"/>
      <c r="FY470" s="236"/>
      <c r="FZ470" s="236"/>
      <c r="GA470" s="236"/>
      <c r="GB470" s="236"/>
      <c r="GC470" s="236"/>
      <c r="GD470" s="236"/>
      <c r="GE470" s="236"/>
      <c r="GF470" s="236"/>
    </row>
    <row r="471" spans="1:188" s="226" customFormat="1" ht="15.75" hidden="1" x14ac:dyDescent="0.2">
      <c r="A471" s="27"/>
      <c r="B471" s="27"/>
      <c r="C471" s="27"/>
      <c r="D471" s="238"/>
      <c r="E471" s="217"/>
      <c r="F471" s="217"/>
      <c r="G471" s="190"/>
      <c r="H471" s="222">
        <f>+H472+H473+H474</f>
        <v>0</v>
      </c>
      <c r="I471" s="222">
        <f t="shared" ref="I471:AB471" si="296">+I472+I473+I474</f>
        <v>0</v>
      </c>
      <c r="J471" s="222">
        <f t="shared" si="296"/>
        <v>0</v>
      </c>
      <c r="K471" s="222">
        <f t="shared" si="296"/>
        <v>0</v>
      </c>
      <c r="L471" s="222" t="e">
        <f t="shared" si="296"/>
        <v>#REF!</v>
      </c>
      <c r="M471" s="222">
        <f t="shared" si="296"/>
        <v>0</v>
      </c>
      <c r="N471" s="222" t="e">
        <f t="shared" si="296"/>
        <v>#REF!</v>
      </c>
      <c r="O471" s="222">
        <f t="shared" si="296"/>
        <v>0</v>
      </c>
      <c r="P471" s="222" t="e">
        <f t="shared" si="296"/>
        <v>#REF!</v>
      </c>
      <c r="Q471" s="222">
        <f t="shared" si="296"/>
        <v>0</v>
      </c>
      <c r="R471" s="222" t="e">
        <f t="shared" si="296"/>
        <v>#REF!</v>
      </c>
      <c r="S471" s="222">
        <f t="shared" si="296"/>
        <v>0</v>
      </c>
      <c r="T471" s="222" t="e">
        <f t="shared" si="296"/>
        <v>#REF!</v>
      </c>
      <c r="U471" s="222">
        <f t="shared" si="296"/>
        <v>0</v>
      </c>
      <c r="V471" s="222" t="e">
        <f t="shared" si="296"/>
        <v>#REF!</v>
      </c>
      <c r="W471" s="222">
        <f t="shared" si="296"/>
        <v>0</v>
      </c>
      <c r="X471" s="222" t="e">
        <f t="shared" si="296"/>
        <v>#REF!</v>
      </c>
      <c r="Y471" s="222">
        <f t="shared" si="296"/>
        <v>0</v>
      </c>
      <c r="Z471" s="222" t="e">
        <f t="shared" si="296"/>
        <v>#REF!</v>
      </c>
      <c r="AA471" s="222">
        <f t="shared" si="296"/>
        <v>0</v>
      </c>
      <c r="AB471" s="222" t="e">
        <f t="shared" si="296"/>
        <v>#REF!</v>
      </c>
      <c r="AC471" s="239"/>
      <c r="AD471" s="223"/>
      <c r="AE471" s="223"/>
      <c r="AF471" s="223"/>
      <c r="AG471" s="223"/>
      <c r="AH471" s="223"/>
      <c r="AI471" s="223"/>
      <c r="AJ471" s="223"/>
      <c r="AK471" s="223"/>
      <c r="AL471" s="223"/>
      <c r="AM471" s="223"/>
      <c r="AN471" s="223"/>
      <c r="AO471" s="223"/>
      <c r="AP471" s="223"/>
      <c r="AQ471" s="223"/>
      <c r="AR471" s="223"/>
      <c r="AS471" s="223"/>
      <c r="AT471" s="223"/>
      <c r="AU471" s="223"/>
      <c r="AV471" s="223"/>
      <c r="AW471" s="223"/>
      <c r="AX471" s="223"/>
      <c r="AY471" s="223"/>
      <c r="AZ471" s="223"/>
      <c r="BA471" s="223"/>
      <c r="BB471" s="223"/>
      <c r="BC471" s="223"/>
      <c r="BD471" s="224"/>
      <c r="BE471" s="224"/>
      <c r="BF471" s="224"/>
      <c r="BG471" s="224"/>
      <c r="BH471" s="224"/>
      <c r="BI471" s="224"/>
      <c r="BJ471" s="224"/>
      <c r="BK471" s="224"/>
      <c r="BL471" s="224"/>
      <c r="BM471" s="224"/>
      <c r="BN471" s="224"/>
      <c r="BO471" s="224"/>
      <c r="BP471" s="224"/>
      <c r="BQ471" s="224"/>
      <c r="BR471" s="224"/>
      <c r="BS471" s="224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225"/>
      <c r="EL471" s="225"/>
      <c r="EM471" s="225"/>
      <c r="EN471" s="225"/>
      <c r="EO471" s="225"/>
      <c r="EP471" s="225"/>
      <c r="EQ471" s="225"/>
      <c r="ER471" s="225"/>
      <c r="ES471" s="225"/>
      <c r="ET471" s="225"/>
      <c r="EU471" s="225"/>
      <c r="EV471" s="225"/>
      <c r="EW471" s="225"/>
      <c r="EX471" s="225"/>
      <c r="EY471" s="225"/>
      <c r="EZ471" s="225"/>
      <c r="FA471" s="225"/>
      <c r="FB471" s="225"/>
      <c r="FC471" s="225"/>
      <c r="FD471" s="225"/>
      <c r="FE471" s="225"/>
      <c r="FF471" s="225"/>
      <c r="FG471" s="225"/>
      <c r="FH471" s="225"/>
      <c r="FI471" s="225"/>
      <c r="FJ471" s="225"/>
      <c r="FK471" s="225"/>
      <c r="FL471" s="225"/>
      <c r="FM471" s="225"/>
      <c r="FN471" s="225"/>
      <c r="FO471" s="225"/>
      <c r="FP471" s="225"/>
      <c r="FQ471" s="225"/>
      <c r="FR471" s="225"/>
      <c r="FS471" s="225"/>
      <c r="FT471" s="225"/>
      <c r="FU471" s="225"/>
      <c r="FV471" s="225"/>
      <c r="FW471" s="225"/>
      <c r="FX471" s="225"/>
      <c r="FY471" s="225"/>
      <c r="FZ471" s="225"/>
      <c r="GA471" s="225"/>
      <c r="GB471" s="225"/>
      <c r="GC471" s="225"/>
      <c r="GD471" s="225"/>
      <c r="GE471" s="225"/>
      <c r="GF471" s="225"/>
    </row>
    <row r="472" spans="1:188" s="226" customFormat="1" hidden="1" x14ac:dyDescent="0.2">
      <c r="A472" s="27"/>
      <c r="B472" s="27"/>
      <c r="C472" s="27"/>
      <c r="D472" s="238"/>
      <c r="E472" s="217"/>
      <c r="F472" s="218" t="s">
        <v>76</v>
      </c>
      <c r="G472" s="219" t="s">
        <v>347</v>
      </c>
      <c r="H472" s="222"/>
      <c r="I472" s="222"/>
      <c r="J472" s="222">
        <f>+H472+I472</f>
        <v>0</v>
      </c>
      <c r="K472" s="239"/>
      <c r="L472" s="222" t="e">
        <f>+#REF!+K472</f>
        <v>#REF!</v>
      </c>
      <c r="M472" s="239"/>
      <c r="N472" s="222" t="e">
        <f>+L472+M472</f>
        <v>#REF!</v>
      </c>
      <c r="O472" s="239"/>
      <c r="P472" s="222" t="e">
        <f>+N472+O472</f>
        <v>#REF!</v>
      </c>
      <c r="Q472" s="239"/>
      <c r="R472" s="222" t="e">
        <f>+P472+Q472</f>
        <v>#REF!</v>
      </c>
      <c r="S472" s="239"/>
      <c r="T472" s="222" t="e">
        <f>+R472+S472</f>
        <v>#REF!</v>
      </c>
      <c r="U472" s="239"/>
      <c r="V472" s="222" t="e">
        <f>+T472+U472</f>
        <v>#REF!</v>
      </c>
      <c r="W472" s="239"/>
      <c r="X472" s="222" t="e">
        <f>+V472+W472</f>
        <v>#REF!</v>
      </c>
      <c r="Y472" s="239"/>
      <c r="Z472" s="222" t="e">
        <f>+X472+Y472</f>
        <v>#REF!</v>
      </c>
      <c r="AA472" s="239"/>
      <c r="AB472" s="222" t="e">
        <f>+Z472+AA472</f>
        <v>#REF!</v>
      </c>
      <c r="AC472" s="239"/>
      <c r="AD472" s="223"/>
      <c r="AE472" s="223"/>
      <c r="AF472" s="223"/>
      <c r="AG472" s="223"/>
      <c r="AH472" s="223"/>
      <c r="AI472" s="223"/>
      <c r="AJ472" s="223"/>
      <c r="AK472" s="223"/>
      <c r="AL472" s="223"/>
      <c r="AM472" s="223"/>
      <c r="AN472" s="223"/>
      <c r="AO472" s="223"/>
      <c r="AP472" s="223"/>
      <c r="AQ472" s="223"/>
      <c r="AR472" s="223"/>
      <c r="AS472" s="223"/>
      <c r="AT472" s="223"/>
      <c r="AU472" s="223"/>
      <c r="AV472" s="223"/>
      <c r="AW472" s="223"/>
      <c r="AX472" s="223"/>
      <c r="AY472" s="223"/>
      <c r="AZ472" s="223"/>
      <c r="BA472" s="223"/>
      <c r="BB472" s="223"/>
      <c r="BC472" s="223"/>
      <c r="BD472" s="224"/>
      <c r="BE472" s="224"/>
      <c r="BF472" s="224"/>
      <c r="BG472" s="224"/>
      <c r="BH472" s="224"/>
      <c r="BI472" s="224"/>
      <c r="BJ472" s="224"/>
      <c r="BK472" s="224"/>
      <c r="BL472" s="224"/>
      <c r="BM472" s="224"/>
      <c r="BN472" s="224"/>
      <c r="BO472" s="224"/>
      <c r="BP472" s="224"/>
      <c r="BQ472" s="224"/>
      <c r="BR472" s="224"/>
      <c r="BS472" s="224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225"/>
      <c r="EL472" s="225"/>
      <c r="EM472" s="225"/>
      <c r="EN472" s="225"/>
      <c r="EO472" s="225"/>
      <c r="EP472" s="225"/>
      <c r="EQ472" s="225"/>
      <c r="ER472" s="225"/>
      <c r="ES472" s="225"/>
      <c r="ET472" s="225"/>
      <c r="EU472" s="225"/>
      <c r="EV472" s="225"/>
      <c r="EW472" s="225"/>
      <c r="EX472" s="225"/>
      <c r="EY472" s="225"/>
      <c r="EZ472" s="225"/>
      <c r="FA472" s="225"/>
      <c r="FB472" s="225"/>
      <c r="FC472" s="225"/>
      <c r="FD472" s="225"/>
      <c r="FE472" s="225"/>
      <c r="FF472" s="225"/>
      <c r="FG472" s="225"/>
      <c r="FH472" s="225"/>
      <c r="FI472" s="225"/>
      <c r="FJ472" s="225"/>
      <c r="FK472" s="225"/>
      <c r="FL472" s="225"/>
      <c r="FM472" s="225"/>
      <c r="FN472" s="225"/>
      <c r="FO472" s="225"/>
      <c r="FP472" s="225"/>
      <c r="FQ472" s="225"/>
      <c r="FR472" s="225"/>
      <c r="FS472" s="225"/>
      <c r="FT472" s="225"/>
      <c r="FU472" s="225"/>
      <c r="FV472" s="225"/>
      <c r="FW472" s="225"/>
      <c r="FX472" s="225"/>
      <c r="FY472" s="225"/>
      <c r="FZ472" s="225"/>
      <c r="GA472" s="225"/>
      <c r="GB472" s="225"/>
      <c r="GC472" s="225"/>
      <c r="GD472" s="225"/>
      <c r="GE472" s="225"/>
      <c r="GF472" s="225"/>
    </row>
    <row r="473" spans="1:188" s="213" customFormat="1" ht="15.75" hidden="1" x14ac:dyDescent="0.25">
      <c r="A473" s="240"/>
      <c r="B473" s="240"/>
      <c r="C473" s="240"/>
      <c r="D473" s="238"/>
      <c r="E473" s="217"/>
      <c r="F473" s="218" t="s">
        <v>78</v>
      </c>
      <c r="G473" s="219" t="s">
        <v>348</v>
      </c>
      <c r="H473" s="221"/>
      <c r="I473" s="221"/>
      <c r="J473" s="222">
        <f t="shared" ref="J473:V474" si="297">+H473+I473</f>
        <v>0</v>
      </c>
      <c r="K473" s="221"/>
      <c r="L473" s="222" t="e">
        <f>+#REF!+K473</f>
        <v>#REF!</v>
      </c>
      <c r="M473" s="221"/>
      <c r="N473" s="222" t="e">
        <f t="shared" si="297"/>
        <v>#REF!</v>
      </c>
      <c r="O473" s="221"/>
      <c r="P473" s="222" t="e">
        <f t="shared" si="297"/>
        <v>#REF!</v>
      </c>
      <c r="Q473" s="221"/>
      <c r="R473" s="222" t="e">
        <f t="shared" si="297"/>
        <v>#REF!</v>
      </c>
      <c r="S473" s="221"/>
      <c r="T473" s="222" t="e">
        <f t="shared" si="297"/>
        <v>#REF!</v>
      </c>
      <c r="U473" s="221"/>
      <c r="V473" s="222" t="e">
        <f t="shared" si="297"/>
        <v>#REF!</v>
      </c>
      <c r="W473" s="221"/>
      <c r="X473" s="222" t="e">
        <f t="shared" ref="X473:AB474" si="298">+V473+W473</f>
        <v>#REF!</v>
      </c>
      <c r="Y473" s="221"/>
      <c r="Z473" s="222" t="e">
        <f t="shared" si="298"/>
        <v>#REF!</v>
      </c>
      <c r="AA473" s="221"/>
      <c r="AB473" s="222" t="e">
        <f t="shared" si="298"/>
        <v>#REF!</v>
      </c>
      <c r="AC473" s="221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227"/>
      <c r="BE473" s="227"/>
      <c r="BF473" s="227"/>
      <c r="BG473" s="227"/>
      <c r="BH473" s="227"/>
      <c r="BI473" s="227"/>
      <c r="BJ473" s="227"/>
      <c r="BK473" s="227"/>
      <c r="BL473" s="227"/>
      <c r="BM473" s="227"/>
      <c r="BN473" s="227"/>
      <c r="BO473" s="227"/>
      <c r="BP473" s="227"/>
      <c r="BQ473" s="227"/>
      <c r="BR473" s="227"/>
      <c r="BS473" s="227"/>
      <c r="BT473" s="228"/>
      <c r="BU473" s="228"/>
      <c r="BV473" s="228"/>
      <c r="BW473" s="228"/>
      <c r="BX473" s="228"/>
      <c r="BY473" s="228"/>
      <c r="BZ473" s="228"/>
      <c r="CA473" s="228"/>
      <c r="CB473" s="228"/>
      <c r="CC473" s="228"/>
      <c r="CD473" s="228"/>
      <c r="CE473" s="228"/>
      <c r="CF473" s="228"/>
      <c r="CG473" s="228"/>
      <c r="CH473" s="228"/>
      <c r="CI473" s="228"/>
      <c r="CJ473" s="228"/>
      <c r="CK473" s="228"/>
      <c r="CL473" s="228"/>
      <c r="CM473" s="228"/>
      <c r="CN473" s="228"/>
      <c r="CO473" s="228"/>
      <c r="CP473" s="228"/>
      <c r="CQ473" s="228"/>
      <c r="CR473" s="228"/>
      <c r="CS473" s="228"/>
      <c r="CT473" s="228"/>
      <c r="CU473" s="228"/>
      <c r="CV473" s="228"/>
      <c r="CW473" s="228"/>
      <c r="CX473" s="228"/>
      <c r="CY473" s="228"/>
      <c r="CZ473" s="228"/>
      <c r="DA473" s="228"/>
      <c r="DB473" s="228"/>
      <c r="DC473" s="228"/>
      <c r="DD473" s="228"/>
      <c r="DE473" s="228"/>
      <c r="DF473" s="228"/>
      <c r="DG473" s="228"/>
      <c r="DH473" s="228"/>
      <c r="DI473" s="228"/>
      <c r="DJ473" s="228"/>
      <c r="DK473" s="228"/>
      <c r="DL473" s="228"/>
      <c r="DM473" s="228"/>
      <c r="DN473" s="228"/>
      <c r="DO473" s="228"/>
      <c r="DP473" s="228"/>
      <c r="DQ473" s="228"/>
      <c r="DR473" s="228"/>
      <c r="DS473" s="228"/>
      <c r="DT473" s="228"/>
      <c r="DU473" s="228"/>
      <c r="DV473" s="228"/>
      <c r="DW473" s="228"/>
      <c r="DX473" s="228"/>
      <c r="DY473" s="228"/>
      <c r="DZ473" s="228"/>
      <c r="EA473" s="228"/>
      <c r="EB473" s="228"/>
      <c r="EC473" s="228"/>
      <c r="ED473" s="228"/>
      <c r="EE473" s="228"/>
      <c r="EF473" s="228"/>
      <c r="EG473" s="228"/>
      <c r="EH473" s="228"/>
      <c r="EI473" s="228"/>
      <c r="EJ473" s="228"/>
      <c r="EK473" s="229"/>
      <c r="EL473" s="229"/>
      <c r="EM473" s="229"/>
      <c r="EN473" s="229"/>
      <c r="EO473" s="229"/>
      <c r="EP473" s="229"/>
      <c r="EQ473" s="229"/>
      <c r="ER473" s="229"/>
      <c r="ES473" s="229"/>
      <c r="ET473" s="229"/>
      <c r="EU473" s="229"/>
      <c r="EV473" s="229"/>
      <c r="EW473" s="229"/>
      <c r="EX473" s="229"/>
      <c r="EY473" s="229"/>
      <c r="EZ473" s="229"/>
      <c r="FA473" s="229"/>
      <c r="FB473" s="229"/>
      <c r="FC473" s="229"/>
      <c r="FD473" s="229"/>
      <c r="FE473" s="229"/>
      <c r="FF473" s="229"/>
      <c r="FG473" s="229"/>
      <c r="FH473" s="229"/>
      <c r="FI473" s="229"/>
      <c r="FJ473" s="229"/>
      <c r="FK473" s="229"/>
      <c r="FL473" s="229"/>
      <c r="FM473" s="229"/>
      <c r="FN473" s="229"/>
      <c r="FO473" s="229"/>
      <c r="FP473" s="229"/>
      <c r="FQ473" s="229"/>
      <c r="FR473" s="229"/>
      <c r="FS473" s="229"/>
      <c r="FT473" s="229"/>
      <c r="FU473" s="229"/>
      <c r="FV473" s="229"/>
      <c r="FW473" s="229"/>
      <c r="FX473" s="229"/>
      <c r="FY473" s="229"/>
      <c r="FZ473" s="229"/>
      <c r="GA473" s="229"/>
      <c r="GB473" s="229"/>
      <c r="GC473" s="229"/>
      <c r="GD473" s="229"/>
      <c r="GE473" s="229"/>
      <c r="GF473" s="229"/>
    </row>
    <row r="474" spans="1:188" s="237" customFormat="1" hidden="1" x14ac:dyDescent="0.2">
      <c r="A474" s="230"/>
      <c r="B474" s="230"/>
      <c r="C474" s="230"/>
      <c r="D474" s="231"/>
      <c r="E474" s="231"/>
      <c r="F474" s="232" t="s">
        <v>29</v>
      </c>
      <c r="G474" s="219" t="s">
        <v>349</v>
      </c>
      <c r="H474" s="222"/>
      <c r="I474" s="222"/>
      <c r="J474" s="222">
        <f t="shared" si="297"/>
        <v>0</v>
      </c>
      <c r="K474" s="222"/>
      <c r="L474" s="222" t="e">
        <f>+#REF!+K474</f>
        <v>#REF!</v>
      </c>
      <c r="M474" s="222"/>
      <c r="N474" s="222" t="e">
        <f t="shared" si="297"/>
        <v>#REF!</v>
      </c>
      <c r="O474" s="222"/>
      <c r="P474" s="222" t="e">
        <f t="shared" si="297"/>
        <v>#REF!</v>
      </c>
      <c r="Q474" s="222"/>
      <c r="R474" s="222" t="e">
        <f t="shared" si="297"/>
        <v>#REF!</v>
      </c>
      <c r="S474" s="222"/>
      <c r="T474" s="222" t="e">
        <f t="shared" si="297"/>
        <v>#REF!</v>
      </c>
      <c r="U474" s="222"/>
      <c r="V474" s="222" t="e">
        <f t="shared" si="297"/>
        <v>#REF!</v>
      </c>
      <c r="W474" s="222"/>
      <c r="X474" s="222" t="e">
        <f t="shared" si="298"/>
        <v>#REF!</v>
      </c>
      <c r="Y474" s="222"/>
      <c r="Z474" s="222" t="e">
        <f t="shared" si="298"/>
        <v>#REF!</v>
      </c>
      <c r="AA474" s="222"/>
      <c r="AB474" s="222" t="e">
        <f t="shared" si="298"/>
        <v>#REF!</v>
      </c>
      <c r="AC474" s="222"/>
      <c r="AD474" s="233"/>
      <c r="AE474" s="233"/>
      <c r="AF474" s="233"/>
      <c r="AG474" s="233"/>
      <c r="AH474" s="233"/>
      <c r="AI474" s="233"/>
      <c r="AJ474" s="233"/>
      <c r="AK474" s="233"/>
      <c r="AL474" s="233"/>
      <c r="AM474" s="233"/>
      <c r="AN474" s="233"/>
      <c r="AO474" s="233"/>
      <c r="AP474" s="233"/>
      <c r="AQ474" s="233"/>
      <c r="AR474" s="233"/>
      <c r="AS474" s="233"/>
      <c r="AT474" s="233"/>
      <c r="AU474" s="233"/>
      <c r="AV474" s="233"/>
      <c r="AW474" s="233"/>
      <c r="AX474" s="233"/>
      <c r="AY474" s="233"/>
      <c r="AZ474" s="233"/>
      <c r="BA474" s="233"/>
      <c r="BB474" s="233"/>
      <c r="BC474" s="233"/>
      <c r="BD474" s="234"/>
      <c r="BE474" s="234"/>
      <c r="BF474" s="234"/>
      <c r="BG474" s="234"/>
      <c r="BH474" s="234"/>
      <c r="BI474" s="234"/>
      <c r="BJ474" s="234"/>
      <c r="BK474" s="234"/>
      <c r="BL474" s="234"/>
      <c r="BM474" s="234"/>
      <c r="BN474" s="234"/>
      <c r="BO474" s="234"/>
      <c r="BP474" s="234"/>
      <c r="BQ474" s="234"/>
      <c r="BR474" s="234"/>
      <c r="BS474" s="234"/>
      <c r="BT474" s="235"/>
      <c r="BU474" s="235"/>
      <c r="BV474" s="235"/>
      <c r="BW474" s="235"/>
      <c r="BX474" s="235"/>
      <c r="BY474" s="235"/>
      <c r="BZ474" s="235"/>
      <c r="CA474" s="235"/>
      <c r="CB474" s="235"/>
      <c r="CC474" s="235"/>
      <c r="CD474" s="235"/>
      <c r="CE474" s="235"/>
      <c r="CF474" s="235"/>
      <c r="CG474" s="235"/>
      <c r="CH474" s="235"/>
      <c r="CI474" s="235"/>
      <c r="CJ474" s="235"/>
      <c r="CK474" s="235"/>
      <c r="CL474" s="235"/>
      <c r="CM474" s="235"/>
      <c r="CN474" s="235"/>
      <c r="CO474" s="235"/>
      <c r="CP474" s="235"/>
      <c r="CQ474" s="235"/>
      <c r="CR474" s="235"/>
      <c r="CS474" s="235"/>
      <c r="CT474" s="235"/>
      <c r="CU474" s="235"/>
      <c r="CV474" s="235"/>
      <c r="CW474" s="235"/>
      <c r="CX474" s="235"/>
      <c r="CY474" s="235"/>
      <c r="CZ474" s="235"/>
      <c r="DA474" s="235"/>
      <c r="DB474" s="235"/>
      <c r="DC474" s="235"/>
      <c r="DD474" s="235"/>
      <c r="DE474" s="235"/>
      <c r="DF474" s="235"/>
      <c r="DG474" s="235"/>
      <c r="DH474" s="235"/>
      <c r="DI474" s="235"/>
      <c r="DJ474" s="235"/>
      <c r="DK474" s="235"/>
      <c r="DL474" s="235"/>
      <c r="DM474" s="235"/>
      <c r="DN474" s="235"/>
      <c r="DO474" s="235"/>
      <c r="DP474" s="235"/>
      <c r="DQ474" s="235"/>
      <c r="DR474" s="235"/>
      <c r="DS474" s="235"/>
      <c r="DT474" s="235"/>
      <c r="DU474" s="235"/>
      <c r="DV474" s="235"/>
      <c r="DW474" s="235"/>
      <c r="DX474" s="235"/>
      <c r="DY474" s="235"/>
      <c r="DZ474" s="235"/>
      <c r="EA474" s="235"/>
      <c r="EB474" s="235"/>
      <c r="EC474" s="235"/>
      <c r="ED474" s="235"/>
      <c r="EE474" s="235"/>
      <c r="EF474" s="235"/>
      <c r="EG474" s="235"/>
      <c r="EH474" s="235"/>
      <c r="EI474" s="235"/>
      <c r="EJ474" s="235"/>
      <c r="EK474" s="236"/>
      <c r="EL474" s="236"/>
      <c r="EM474" s="236"/>
      <c r="EN474" s="236"/>
      <c r="EO474" s="236"/>
      <c r="EP474" s="236"/>
      <c r="EQ474" s="236"/>
      <c r="ER474" s="236"/>
      <c r="ES474" s="236"/>
      <c r="ET474" s="236"/>
      <c r="EU474" s="236"/>
      <c r="EV474" s="236"/>
      <c r="EW474" s="236"/>
      <c r="EX474" s="236"/>
      <c r="EY474" s="236"/>
      <c r="EZ474" s="236"/>
      <c r="FA474" s="236"/>
      <c r="FB474" s="236"/>
      <c r="FC474" s="236"/>
      <c r="FD474" s="236"/>
      <c r="FE474" s="236"/>
      <c r="FF474" s="236"/>
      <c r="FG474" s="236"/>
      <c r="FH474" s="236"/>
      <c r="FI474" s="236"/>
      <c r="FJ474" s="236"/>
      <c r="FK474" s="236"/>
      <c r="FL474" s="236"/>
      <c r="FM474" s="236"/>
      <c r="FN474" s="236"/>
      <c r="FO474" s="236"/>
      <c r="FP474" s="236"/>
      <c r="FQ474" s="236"/>
      <c r="FR474" s="236"/>
      <c r="FS474" s="236"/>
      <c r="FT474" s="236"/>
      <c r="FU474" s="236"/>
      <c r="FV474" s="236"/>
      <c r="FW474" s="236"/>
      <c r="FX474" s="236"/>
      <c r="FY474" s="236"/>
      <c r="FZ474" s="236"/>
      <c r="GA474" s="236"/>
      <c r="GB474" s="236"/>
      <c r="GC474" s="236"/>
      <c r="GD474" s="236"/>
      <c r="GE474" s="236"/>
      <c r="GF474" s="236"/>
    </row>
    <row r="475" spans="1:188" s="226" customFormat="1" ht="15.75" hidden="1" x14ac:dyDescent="0.2">
      <c r="A475" s="27"/>
      <c r="B475" s="27"/>
      <c r="C475" s="27"/>
      <c r="D475" s="238"/>
      <c r="E475" s="217"/>
      <c r="F475" s="217"/>
      <c r="G475" s="190"/>
      <c r="H475" s="222">
        <f>+H476+H477+H478</f>
        <v>0</v>
      </c>
      <c r="I475" s="222">
        <f t="shared" ref="I475:AB475" si="299">+I476+I477+I478</f>
        <v>0</v>
      </c>
      <c r="J475" s="222">
        <f t="shared" si="299"/>
        <v>0</v>
      </c>
      <c r="K475" s="222">
        <f t="shared" si="299"/>
        <v>0</v>
      </c>
      <c r="L475" s="222" t="e">
        <f t="shared" si="299"/>
        <v>#REF!</v>
      </c>
      <c r="M475" s="222">
        <f t="shared" si="299"/>
        <v>0</v>
      </c>
      <c r="N475" s="222" t="e">
        <f t="shared" si="299"/>
        <v>#REF!</v>
      </c>
      <c r="O475" s="222">
        <f t="shared" si="299"/>
        <v>0</v>
      </c>
      <c r="P475" s="222" t="e">
        <f t="shared" si="299"/>
        <v>#REF!</v>
      </c>
      <c r="Q475" s="222">
        <f t="shared" si="299"/>
        <v>0</v>
      </c>
      <c r="R475" s="222" t="e">
        <f t="shared" si="299"/>
        <v>#REF!</v>
      </c>
      <c r="S475" s="222">
        <f t="shared" si="299"/>
        <v>0</v>
      </c>
      <c r="T475" s="222" t="e">
        <f t="shared" si="299"/>
        <v>#REF!</v>
      </c>
      <c r="U475" s="222">
        <f t="shared" si="299"/>
        <v>0</v>
      </c>
      <c r="V475" s="222" t="e">
        <f t="shared" si="299"/>
        <v>#REF!</v>
      </c>
      <c r="W475" s="222">
        <f t="shared" si="299"/>
        <v>0</v>
      </c>
      <c r="X475" s="222" t="e">
        <f t="shared" si="299"/>
        <v>#REF!</v>
      </c>
      <c r="Y475" s="222">
        <f t="shared" si="299"/>
        <v>0</v>
      </c>
      <c r="Z475" s="222" t="e">
        <f t="shared" si="299"/>
        <v>#REF!</v>
      </c>
      <c r="AA475" s="222">
        <f t="shared" si="299"/>
        <v>0</v>
      </c>
      <c r="AB475" s="222" t="e">
        <f t="shared" si="299"/>
        <v>#REF!</v>
      </c>
      <c r="AC475" s="239"/>
      <c r="AD475" s="223"/>
      <c r="AE475" s="223"/>
      <c r="AF475" s="223"/>
      <c r="AG475" s="223"/>
      <c r="AH475" s="223"/>
      <c r="AI475" s="223"/>
      <c r="AJ475" s="223"/>
      <c r="AK475" s="223"/>
      <c r="AL475" s="223"/>
      <c r="AM475" s="223"/>
      <c r="AN475" s="223"/>
      <c r="AO475" s="223"/>
      <c r="AP475" s="223"/>
      <c r="AQ475" s="223"/>
      <c r="AR475" s="223"/>
      <c r="AS475" s="223"/>
      <c r="AT475" s="223"/>
      <c r="AU475" s="223"/>
      <c r="AV475" s="223"/>
      <c r="AW475" s="223"/>
      <c r="AX475" s="223"/>
      <c r="AY475" s="223"/>
      <c r="AZ475" s="223"/>
      <c r="BA475" s="223"/>
      <c r="BB475" s="223"/>
      <c r="BC475" s="223"/>
      <c r="BD475" s="224"/>
      <c r="BE475" s="224"/>
      <c r="BF475" s="224"/>
      <c r="BG475" s="224"/>
      <c r="BH475" s="224"/>
      <c r="BI475" s="224"/>
      <c r="BJ475" s="224"/>
      <c r="BK475" s="224"/>
      <c r="BL475" s="224"/>
      <c r="BM475" s="224"/>
      <c r="BN475" s="224"/>
      <c r="BO475" s="224"/>
      <c r="BP475" s="224"/>
      <c r="BQ475" s="224"/>
      <c r="BR475" s="224"/>
      <c r="BS475" s="224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225"/>
      <c r="EL475" s="225"/>
      <c r="EM475" s="225"/>
      <c r="EN475" s="225"/>
      <c r="EO475" s="225"/>
      <c r="EP475" s="225"/>
      <c r="EQ475" s="225"/>
      <c r="ER475" s="225"/>
      <c r="ES475" s="225"/>
      <c r="ET475" s="225"/>
      <c r="EU475" s="225"/>
      <c r="EV475" s="225"/>
      <c r="EW475" s="225"/>
      <c r="EX475" s="225"/>
      <c r="EY475" s="225"/>
      <c r="EZ475" s="225"/>
      <c r="FA475" s="225"/>
      <c r="FB475" s="225"/>
      <c r="FC475" s="225"/>
      <c r="FD475" s="225"/>
      <c r="FE475" s="225"/>
      <c r="FF475" s="225"/>
      <c r="FG475" s="225"/>
      <c r="FH475" s="225"/>
      <c r="FI475" s="225"/>
      <c r="FJ475" s="225"/>
      <c r="FK475" s="225"/>
      <c r="FL475" s="225"/>
      <c r="FM475" s="225"/>
      <c r="FN475" s="225"/>
      <c r="FO475" s="225"/>
      <c r="FP475" s="225"/>
      <c r="FQ475" s="225"/>
      <c r="FR475" s="225"/>
      <c r="FS475" s="225"/>
      <c r="FT475" s="225"/>
      <c r="FU475" s="225"/>
      <c r="FV475" s="225"/>
      <c r="FW475" s="225"/>
      <c r="FX475" s="225"/>
      <c r="FY475" s="225"/>
      <c r="FZ475" s="225"/>
      <c r="GA475" s="225"/>
      <c r="GB475" s="225"/>
      <c r="GC475" s="225"/>
      <c r="GD475" s="225"/>
      <c r="GE475" s="225"/>
      <c r="GF475" s="225"/>
    </row>
    <row r="476" spans="1:188" s="226" customFormat="1" hidden="1" x14ac:dyDescent="0.2">
      <c r="A476" s="27"/>
      <c r="B476" s="27"/>
      <c r="C476" s="27"/>
      <c r="D476" s="238"/>
      <c r="E476" s="217"/>
      <c r="F476" s="218" t="s">
        <v>76</v>
      </c>
      <c r="G476" s="219" t="s">
        <v>347</v>
      </c>
      <c r="H476" s="222"/>
      <c r="I476" s="222"/>
      <c r="J476" s="222">
        <f>+H476+I476</f>
        <v>0</v>
      </c>
      <c r="K476" s="239"/>
      <c r="L476" s="222" t="e">
        <f>+#REF!+K476</f>
        <v>#REF!</v>
      </c>
      <c r="M476" s="239"/>
      <c r="N476" s="222" t="e">
        <f>+L476+M476</f>
        <v>#REF!</v>
      </c>
      <c r="O476" s="239"/>
      <c r="P476" s="222" t="e">
        <f>+N476+O476</f>
        <v>#REF!</v>
      </c>
      <c r="Q476" s="239"/>
      <c r="R476" s="222" t="e">
        <f>+P476+Q476</f>
        <v>#REF!</v>
      </c>
      <c r="S476" s="239"/>
      <c r="T476" s="222" t="e">
        <f>+R476+S476</f>
        <v>#REF!</v>
      </c>
      <c r="U476" s="239"/>
      <c r="V476" s="222" t="e">
        <f>+T476+U476</f>
        <v>#REF!</v>
      </c>
      <c r="W476" s="239"/>
      <c r="X476" s="222" t="e">
        <f>+V476+W476</f>
        <v>#REF!</v>
      </c>
      <c r="Y476" s="239"/>
      <c r="Z476" s="222" t="e">
        <f>+X476+Y476</f>
        <v>#REF!</v>
      </c>
      <c r="AA476" s="239"/>
      <c r="AB476" s="222" t="e">
        <f>+Z476+AA476</f>
        <v>#REF!</v>
      </c>
      <c r="AC476" s="239"/>
      <c r="AD476" s="223"/>
      <c r="AE476" s="223"/>
      <c r="AF476" s="223"/>
      <c r="AG476" s="223"/>
      <c r="AH476" s="223"/>
      <c r="AI476" s="223"/>
      <c r="AJ476" s="223"/>
      <c r="AK476" s="223"/>
      <c r="AL476" s="223"/>
      <c r="AM476" s="223"/>
      <c r="AN476" s="223"/>
      <c r="AO476" s="223"/>
      <c r="AP476" s="223"/>
      <c r="AQ476" s="223"/>
      <c r="AR476" s="223"/>
      <c r="AS476" s="223"/>
      <c r="AT476" s="223"/>
      <c r="AU476" s="223"/>
      <c r="AV476" s="223"/>
      <c r="AW476" s="223"/>
      <c r="AX476" s="223"/>
      <c r="AY476" s="223"/>
      <c r="AZ476" s="223"/>
      <c r="BA476" s="223"/>
      <c r="BB476" s="223"/>
      <c r="BC476" s="223"/>
      <c r="BD476" s="224"/>
      <c r="BE476" s="224"/>
      <c r="BF476" s="224"/>
      <c r="BG476" s="224"/>
      <c r="BH476" s="224"/>
      <c r="BI476" s="224"/>
      <c r="BJ476" s="224"/>
      <c r="BK476" s="224"/>
      <c r="BL476" s="224"/>
      <c r="BM476" s="224"/>
      <c r="BN476" s="224"/>
      <c r="BO476" s="224"/>
      <c r="BP476" s="224"/>
      <c r="BQ476" s="224"/>
      <c r="BR476" s="224"/>
      <c r="BS476" s="224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225"/>
      <c r="EL476" s="225"/>
      <c r="EM476" s="225"/>
      <c r="EN476" s="225"/>
      <c r="EO476" s="225"/>
      <c r="EP476" s="225"/>
      <c r="EQ476" s="225"/>
      <c r="ER476" s="225"/>
      <c r="ES476" s="225"/>
      <c r="ET476" s="225"/>
      <c r="EU476" s="225"/>
      <c r="EV476" s="225"/>
      <c r="EW476" s="225"/>
      <c r="EX476" s="225"/>
      <c r="EY476" s="225"/>
      <c r="EZ476" s="225"/>
      <c r="FA476" s="225"/>
      <c r="FB476" s="225"/>
      <c r="FC476" s="225"/>
      <c r="FD476" s="225"/>
      <c r="FE476" s="225"/>
      <c r="FF476" s="225"/>
      <c r="FG476" s="225"/>
      <c r="FH476" s="225"/>
      <c r="FI476" s="225"/>
      <c r="FJ476" s="225"/>
      <c r="FK476" s="225"/>
      <c r="FL476" s="225"/>
      <c r="FM476" s="225"/>
      <c r="FN476" s="225"/>
      <c r="FO476" s="225"/>
      <c r="FP476" s="225"/>
      <c r="FQ476" s="225"/>
      <c r="FR476" s="225"/>
      <c r="FS476" s="225"/>
      <c r="FT476" s="225"/>
      <c r="FU476" s="225"/>
      <c r="FV476" s="225"/>
      <c r="FW476" s="225"/>
      <c r="FX476" s="225"/>
      <c r="FY476" s="225"/>
      <c r="FZ476" s="225"/>
      <c r="GA476" s="225"/>
      <c r="GB476" s="225"/>
      <c r="GC476" s="225"/>
      <c r="GD476" s="225"/>
      <c r="GE476" s="225"/>
      <c r="GF476" s="225"/>
    </row>
    <row r="477" spans="1:188" s="213" customFormat="1" ht="15.75" hidden="1" x14ac:dyDescent="0.25">
      <c r="A477" s="240"/>
      <c r="B477" s="240"/>
      <c r="C477" s="240"/>
      <c r="D477" s="238"/>
      <c r="E477" s="217"/>
      <c r="F477" s="218" t="s">
        <v>78</v>
      </c>
      <c r="G477" s="219" t="s">
        <v>348</v>
      </c>
      <c r="H477" s="221"/>
      <c r="I477" s="221"/>
      <c r="J477" s="222">
        <f t="shared" ref="J477:V478" si="300">+H477+I477</f>
        <v>0</v>
      </c>
      <c r="K477" s="221"/>
      <c r="L477" s="222" t="e">
        <f>+#REF!+K477</f>
        <v>#REF!</v>
      </c>
      <c r="M477" s="221"/>
      <c r="N477" s="222" t="e">
        <f t="shared" si="300"/>
        <v>#REF!</v>
      </c>
      <c r="O477" s="221"/>
      <c r="P477" s="222" t="e">
        <f t="shared" si="300"/>
        <v>#REF!</v>
      </c>
      <c r="Q477" s="221"/>
      <c r="R477" s="222" t="e">
        <f t="shared" si="300"/>
        <v>#REF!</v>
      </c>
      <c r="S477" s="221"/>
      <c r="T477" s="222" t="e">
        <f t="shared" si="300"/>
        <v>#REF!</v>
      </c>
      <c r="U477" s="221"/>
      <c r="V477" s="222" t="e">
        <f t="shared" si="300"/>
        <v>#REF!</v>
      </c>
      <c r="W477" s="221"/>
      <c r="X477" s="222" t="e">
        <f t="shared" ref="X477:AB478" si="301">+V477+W477</f>
        <v>#REF!</v>
      </c>
      <c r="Y477" s="221"/>
      <c r="Z477" s="222" t="e">
        <f t="shared" si="301"/>
        <v>#REF!</v>
      </c>
      <c r="AA477" s="221"/>
      <c r="AB477" s="222" t="e">
        <f t="shared" si="301"/>
        <v>#REF!</v>
      </c>
      <c r="AC477" s="221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227"/>
      <c r="BE477" s="227"/>
      <c r="BF477" s="227"/>
      <c r="BG477" s="227"/>
      <c r="BH477" s="227"/>
      <c r="BI477" s="227"/>
      <c r="BJ477" s="227"/>
      <c r="BK477" s="227"/>
      <c r="BL477" s="227"/>
      <c r="BM477" s="227"/>
      <c r="BN477" s="227"/>
      <c r="BO477" s="227"/>
      <c r="BP477" s="227"/>
      <c r="BQ477" s="227"/>
      <c r="BR477" s="227"/>
      <c r="BS477" s="227"/>
      <c r="BT477" s="228"/>
      <c r="BU477" s="228"/>
      <c r="BV477" s="228"/>
      <c r="BW477" s="228"/>
      <c r="BX477" s="228"/>
      <c r="BY477" s="228"/>
      <c r="BZ477" s="228"/>
      <c r="CA477" s="228"/>
      <c r="CB477" s="228"/>
      <c r="CC477" s="228"/>
      <c r="CD477" s="228"/>
      <c r="CE477" s="228"/>
      <c r="CF477" s="228"/>
      <c r="CG477" s="228"/>
      <c r="CH477" s="228"/>
      <c r="CI477" s="228"/>
      <c r="CJ477" s="228"/>
      <c r="CK477" s="228"/>
      <c r="CL477" s="228"/>
      <c r="CM477" s="228"/>
      <c r="CN477" s="228"/>
      <c r="CO477" s="228"/>
      <c r="CP477" s="228"/>
      <c r="CQ477" s="228"/>
      <c r="CR477" s="228"/>
      <c r="CS477" s="228"/>
      <c r="CT477" s="228"/>
      <c r="CU477" s="228"/>
      <c r="CV477" s="228"/>
      <c r="CW477" s="228"/>
      <c r="CX477" s="228"/>
      <c r="CY477" s="228"/>
      <c r="CZ477" s="228"/>
      <c r="DA477" s="228"/>
      <c r="DB477" s="228"/>
      <c r="DC477" s="228"/>
      <c r="DD477" s="228"/>
      <c r="DE477" s="228"/>
      <c r="DF477" s="228"/>
      <c r="DG477" s="228"/>
      <c r="DH477" s="228"/>
      <c r="DI477" s="228"/>
      <c r="DJ477" s="228"/>
      <c r="DK477" s="228"/>
      <c r="DL477" s="228"/>
      <c r="DM477" s="228"/>
      <c r="DN477" s="228"/>
      <c r="DO477" s="228"/>
      <c r="DP477" s="228"/>
      <c r="DQ477" s="228"/>
      <c r="DR477" s="228"/>
      <c r="DS477" s="228"/>
      <c r="DT477" s="228"/>
      <c r="DU477" s="228"/>
      <c r="DV477" s="228"/>
      <c r="DW477" s="228"/>
      <c r="DX477" s="228"/>
      <c r="DY477" s="228"/>
      <c r="DZ477" s="228"/>
      <c r="EA477" s="228"/>
      <c r="EB477" s="228"/>
      <c r="EC477" s="228"/>
      <c r="ED477" s="228"/>
      <c r="EE477" s="228"/>
      <c r="EF477" s="228"/>
      <c r="EG477" s="228"/>
      <c r="EH477" s="228"/>
      <c r="EI477" s="228"/>
      <c r="EJ477" s="228"/>
      <c r="EK477" s="229"/>
      <c r="EL477" s="229"/>
      <c r="EM477" s="229"/>
      <c r="EN477" s="229"/>
      <c r="EO477" s="229"/>
      <c r="EP477" s="229"/>
      <c r="EQ477" s="229"/>
      <c r="ER477" s="229"/>
      <c r="ES477" s="229"/>
      <c r="ET477" s="229"/>
      <c r="EU477" s="229"/>
      <c r="EV477" s="229"/>
      <c r="EW477" s="229"/>
      <c r="EX477" s="229"/>
      <c r="EY477" s="229"/>
      <c r="EZ477" s="229"/>
      <c r="FA477" s="229"/>
      <c r="FB477" s="229"/>
      <c r="FC477" s="229"/>
      <c r="FD477" s="229"/>
      <c r="FE477" s="229"/>
      <c r="FF477" s="229"/>
      <c r="FG477" s="229"/>
      <c r="FH477" s="229"/>
      <c r="FI477" s="229"/>
      <c r="FJ477" s="229"/>
      <c r="FK477" s="229"/>
      <c r="FL477" s="229"/>
      <c r="FM477" s="229"/>
      <c r="FN477" s="229"/>
      <c r="FO477" s="229"/>
      <c r="FP477" s="229"/>
      <c r="FQ477" s="229"/>
      <c r="FR477" s="229"/>
      <c r="FS477" s="229"/>
      <c r="FT477" s="229"/>
      <c r="FU477" s="229"/>
      <c r="FV477" s="229"/>
      <c r="FW477" s="229"/>
      <c r="FX477" s="229"/>
      <c r="FY477" s="229"/>
      <c r="FZ477" s="229"/>
      <c r="GA477" s="229"/>
      <c r="GB477" s="229"/>
      <c r="GC477" s="229"/>
      <c r="GD477" s="229"/>
      <c r="GE477" s="229"/>
      <c r="GF477" s="229"/>
    </row>
    <row r="478" spans="1:188" hidden="1" x14ac:dyDescent="0.2">
      <c r="D478" s="238"/>
      <c r="E478" s="238"/>
      <c r="F478" s="218" t="s">
        <v>29</v>
      </c>
      <c r="G478" s="219" t="s">
        <v>349</v>
      </c>
      <c r="H478" s="215"/>
      <c r="I478" s="215"/>
      <c r="J478" s="222">
        <f t="shared" si="300"/>
        <v>0</v>
      </c>
      <c r="K478" s="12"/>
      <c r="L478" s="222" t="e">
        <f>+#REF!+K478</f>
        <v>#REF!</v>
      </c>
      <c r="M478" s="12"/>
      <c r="N478" s="222" t="e">
        <f t="shared" si="300"/>
        <v>#REF!</v>
      </c>
      <c r="O478" s="12"/>
      <c r="P478" s="222" t="e">
        <f t="shared" si="300"/>
        <v>#REF!</v>
      </c>
      <c r="Q478" s="12"/>
      <c r="R478" s="222" t="e">
        <f t="shared" si="300"/>
        <v>#REF!</v>
      </c>
      <c r="S478" s="12"/>
      <c r="T478" s="222" t="e">
        <f t="shared" si="300"/>
        <v>#REF!</v>
      </c>
      <c r="U478" s="12"/>
      <c r="V478" s="222" t="e">
        <f t="shared" si="300"/>
        <v>#REF!</v>
      </c>
      <c r="W478" s="12"/>
      <c r="X478" s="222" t="e">
        <f t="shared" si="301"/>
        <v>#REF!</v>
      </c>
      <c r="Y478" s="12"/>
      <c r="Z478" s="222" t="e">
        <f t="shared" si="301"/>
        <v>#REF!</v>
      </c>
      <c r="AA478" s="12"/>
      <c r="AB478" s="222" t="e">
        <f t="shared" si="301"/>
        <v>#REF!</v>
      </c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</row>
    <row r="479" spans="1:188" x14ac:dyDescent="0.2">
      <c r="A479" s="7"/>
      <c r="B479" s="7"/>
      <c r="C479" s="7"/>
      <c r="D479" s="7"/>
      <c r="E479" s="7"/>
      <c r="F479" s="241"/>
      <c r="G479" s="241"/>
      <c r="H479" s="14"/>
      <c r="I479" s="14"/>
      <c r="J479" s="242"/>
      <c r="K479" s="14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92"/>
      <c r="X479" s="92"/>
      <c r="Y479" s="92"/>
      <c r="Z479" s="92"/>
      <c r="AA479" s="92"/>
      <c r="AB479" s="92"/>
      <c r="AC479" s="92"/>
      <c r="AD479" s="92"/>
      <c r="AE479" s="92"/>
      <c r="AF479" s="92"/>
      <c r="AG479" s="92"/>
      <c r="AH479" s="92"/>
      <c r="AI479" s="92"/>
      <c r="AJ479" s="92"/>
      <c r="AK479" s="92"/>
      <c r="AL479" s="92"/>
      <c r="AM479" s="92"/>
      <c r="AN479" s="92"/>
      <c r="AO479" s="92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2"/>
      <c r="BC479" s="92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</row>
    <row r="480" spans="1:188" x14ac:dyDescent="0.2">
      <c r="A480" s="7"/>
      <c r="B480" s="7"/>
      <c r="C480" s="7"/>
      <c r="D480" s="7"/>
      <c r="E480" s="7"/>
      <c r="F480" s="7"/>
      <c r="G480" s="241"/>
      <c r="H480" s="92"/>
      <c r="I480" s="14"/>
      <c r="J480" s="242"/>
      <c r="K480" s="14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92"/>
      <c r="X480" s="92"/>
      <c r="Y480" s="92"/>
      <c r="Z480" s="92"/>
      <c r="AA480" s="92"/>
      <c r="AB480" s="92"/>
      <c r="AC480" s="92"/>
      <c r="AD480" s="92"/>
      <c r="AE480" s="92"/>
      <c r="AF480" s="92"/>
      <c r="AG480" s="92"/>
      <c r="AH480" s="92"/>
      <c r="AI480" s="92"/>
      <c r="AJ480" s="92"/>
      <c r="AK480" s="92"/>
      <c r="AL480" s="92"/>
      <c r="AM480" s="92"/>
      <c r="AN480" s="92"/>
      <c r="AO480" s="92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2"/>
      <c r="BC480" s="92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</row>
    <row r="481" spans="1:188" x14ac:dyDescent="0.2">
      <c r="A481" s="7"/>
      <c r="B481" s="7"/>
      <c r="C481" s="7"/>
      <c r="D481" s="7"/>
      <c r="E481" s="7"/>
      <c r="F481" s="7"/>
      <c r="G481" s="241" t="s">
        <v>351</v>
      </c>
      <c r="H481" s="92">
        <v>83198</v>
      </c>
      <c r="I481" s="14">
        <v>19196</v>
      </c>
      <c r="J481" s="242">
        <f>+H481+I481</f>
        <v>102394</v>
      </c>
      <c r="K481" s="14"/>
      <c r="L481" s="242" t="e">
        <f>+#REF!+K481</f>
        <v>#REF!</v>
      </c>
      <c r="M481" s="92"/>
      <c r="N481" s="242" t="e">
        <f>+L481+M481</f>
        <v>#REF!</v>
      </c>
      <c r="O481" s="92"/>
      <c r="P481" s="242" t="e">
        <f>+N481+O481</f>
        <v>#REF!</v>
      </c>
      <c r="Q481" s="92"/>
      <c r="R481" s="242" t="e">
        <f>+P481+Q481</f>
        <v>#REF!</v>
      </c>
      <c r="S481" s="92"/>
      <c r="T481" s="242" t="e">
        <f>+R481+S481</f>
        <v>#REF!</v>
      </c>
      <c r="U481" s="92"/>
      <c r="V481" s="242" t="e">
        <f>+T481+U481</f>
        <v>#REF!</v>
      </c>
      <c r="W481" s="92"/>
      <c r="X481" s="242" t="e">
        <f>+V481+W481</f>
        <v>#REF!</v>
      </c>
      <c r="Y481" s="92"/>
      <c r="Z481" s="242" t="e">
        <f>+X481+Y481</f>
        <v>#REF!</v>
      </c>
      <c r="AA481" s="92"/>
      <c r="AB481" s="242" t="e">
        <f>+Z481+AA481</f>
        <v>#REF!</v>
      </c>
      <c r="AC481" s="92"/>
      <c r="AD481" s="92"/>
      <c r="AE481" s="92"/>
      <c r="AF481" s="92"/>
      <c r="AG481" s="92"/>
      <c r="AH481" s="92"/>
      <c r="AI481" s="92"/>
      <c r="AJ481" s="92"/>
      <c r="AK481" s="92"/>
      <c r="AL481" s="92"/>
      <c r="AM481" s="92"/>
      <c r="AN481" s="92"/>
      <c r="AO481" s="92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2"/>
      <c r="BC481" s="92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</row>
    <row r="482" spans="1:188" x14ac:dyDescent="0.2">
      <c r="A482" s="7"/>
      <c r="B482" s="7"/>
      <c r="C482" s="7"/>
      <c r="D482" s="7"/>
      <c r="E482" s="7"/>
      <c r="F482" s="7"/>
      <c r="G482" s="241" t="s">
        <v>352</v>
      </c>
      <c r="H482" s="92">
        <v>172012</v>
      </c>
      <c r="I482" s="14">
        <v>23541</v>
      </c>
      <c r="J482" s="242">
        <f t="shared" ref="J482:T485" si="302">+H482+I482</f>
        <v>195553</v>
      </c>
      <c r="K482" s="14"/>
      <c r="L482" s="242" t="e">
        <f>+#REF!+K482</f>
        <v>#REF!</v>
      </c>
      <c r="M482" s="92"/>
      <c r="N482" s="242" t="e">
        <f t="shared" si="302"/>
        <v>#REF!</v>
      </c>
      <c r="O482" s="92"/>
      <c r="P482" s="242" t="e">
        <f t="shared" si="302"/>
        <v>#REF!</v>
      </c>
      <c r="Q482" s="92"/>
      <c r="R482" s="242" t="e">
        <f t="shared" si="302"/>
        <v>#REF!</v>
      </c>
      <c r="S482" s="92"/>
      <c r="T482" s="242" t="e">
        <f t="shared" si="302"/>
        <v>#REF!</v>
      </c>
      <c r="U482" s="92"/>
      <c r="V482" s="242" t="e">
        <f>+T482+U482</f>
        <v>#REF!</v>
      </c>
      <c r="W482" s="92"/>
      <c r="X482" s="242" t="e">
        <f>+V482+W482</f>
        <v>#REF!</v>
      </c>
      <c r="Y482" s="92"/>
      <c r="Z482" s="242" t="e">
        <f>+X482+Y482</f>
        <v>#REF!</v>
      </c>
      <c r="AA482" s="92"/>
      <c r="AB482" s="242" t="e">
        <f>+Z482+AA482</f>
        <v>#REF!</v>
      </c>
      <c r="AC482" s="92"/>
      <c r="AD482" s="92"/>
      <c r="AE482" s="92"/>
      <c r="AF482" s="92"/>
      <c r="AG482" s="92"/>
      <c r="AH482" s="92"/>
      <c r="AI482" s="92"/>
      <c r="AJ482" s="92"/>
      <c r="AK482" s="92"/>
      <c r="AL482" s="92"/>
      <c r="AM482" s="92"/>
      <c r="AN482" s="92"/>
      <c r="AO482" s="92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2"/>
      <c r="BC482" s="92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</row>
    <row r="483" spans="1:188" s="1" customFormat="1" ht="15.75" x14ac:dyDescent="0.25">
      <c r="G483" s="241" t="s">
        <v>353</v>
      </c>
      <c r="H483" s="92">
        <v>4308</v>
      </c>
      <c r="I483" s="92">
        <v>345</v>
      </c>
      <c r="J483" s="242">
        <f t="shared" si="302"/>
        <v>4653</v>
      </c>
      <c r="K483" s="141"/>
      <c r="L483" s="242" t="e">
        <f>+#REF!+K483</f>
        <v>#REF!</v>
      </c>
      <c r="M483" s="141"/>
      <c r="N483" s="242" t="e">
        <f t="shared" si="302"/>
        <v>#REF!</v>
      </c>
      <c r="O483" s="141"/>
      <c r="P483" s="242" t="e">
        <f t="shared" si="302"/>
        <v>#REF!</v>
      </c>
      <c r="Q483" s="141"/>
      <c r="R483" s="242" t="e">
        <f t="shared" si="302"/>
        <v>#REF!</v>
      </c>
      <c r="S483" s="141"/>
      <c r="T483" s="242" t="e">
        <f t="shared" si="302"/>
        <v>#REF!</v>
      </c>
      <c r="U483" s="141"/>
      <c r="V483" s="242" t="e">
        <f>+T483+U483</f>
        <v>#REF!</v>
      </c>
      <c r="W483" s="141"/>
      <c r="X483" s="242" t="e">
        <f>+V483+W483</f>
        <v>#REF!</v>
      </c>
      <c r="Y483" s="141"/>
      <c r="Z483" s="242" t="e">
        <f>+X483+Y483</f>
        <v>#REF!</v>
      </c>
      <c r="AA483" s="141"/>
      <c r="AB483" s="242" t="e">
        <f>+Z483+AA483</f>
        <v>#REF!</v>
      </c>
      <c r="AC483" s="141"/>
      <c r="AD483" s="141"/>
      <c r="AE483" s="141"/>
      <c r="AF483" s="141"/>
      <c r="AG483" s="141"/>
      <c r="AH483" s="141"/>
      <c r="AI483" s="141"/>
      <c r="AJ483" s="141"/>
      <c r="AK483" s="141"/>
      <c r="AL483" s="141"/>
      <c r="AM483" s="141"/>
      <c r="AN483" s="141"/>
      <c r="AO483" s="141"/>
      <c r="AP483" s="141"/>
      <c r="AQ483" s="141"/>
      <c r="AR483" s="141"/>
      <c r="AS483" s="141"/>
      <c r="AT483" s="141"/>
      <c r="AU483" s="141"/>
      <c r="AV483" s="141"/>
      <c r="AW483" s="141"/>
      <c r="AX483" s="141"/>
      <c r="AY483" s="141"/>
      <c r="AZ483" s="141"/>
      <c r="BA483" s="141"/>
      <c r="BB483" s="141"/>
      <c r="BC483" s="141"/>
      <c r="BD483" s="56"/>
      <c r="BE483" s="56"/>
      <c r="BF483" s="56"/>
      <c r="BG483" s="56"/>
      <c r="BH483" s="56"/>
      <c r="BI483" s="56"/>
      <c r="BJ483" s="56"/>
      <c r="BK483" s="56"/>
      <c r="BL483" s="56"/>
      <c r="BM483" s="56"/>
      <c r="BN483" s="56"/>
      <c r="BO483" s="56"/>
      <c r="BP483" s="56"/>
      <c r="BQ483" s="56"/>
      <c r="BR483" s="56"/>
      <c r="BS483" s="56"/>
      <c r="BT483" s="56"/>
      <c r="BU483" s="56"/>
      <c r="BV483" s="56"/>
      <c r="BW483" s="56"/>
      <c r="BX483" s="56"/>
      <c r="BY483" s="56"/>
      <c r="BZ483" s="56"/>
      <c r="CA483" s="56"/>
      <c r="CB483" s="56"/>
      <c r="CC483" s="56"/>
      <c r="CD483" s="56"/>
      <c r="CE483" s="56"/>
      <c r="CF483" s="56"/>
      <c r="CG483" s="56"/>
      <c r="CH483" s="56"/>
      <c r="CI483" s="56"/>
      <c r="CJ483" s="56"/>
      <c r="CK483" s="56"/>
      <c r="CL483" s="56"/>
      <c r="CM483" s="56"/>
      <c r="CN483" s="56"/>
      <c r="CO483" s="56"/>
      <c r="CP483" s="56"/>
      <c r="CQ483" s="56"/>
      <c r="CR483" s="56"/>
      <c r="CS483" s="56"/>
      <c r="CT483" s="56"/>
      <c r="CU483" s="56"/>
      <c r="CV483" s="56"/>
      <c r="CW483" s="56"/>
      <c r="CX483" s="56"/>
      <c r="CY483" s="56"/>
      <c r="CZ483" s="56"/>
      <c r="DA483" s="56"/>
      <c r="DB483" s="56"/>
      <c r="DC483" s="56"/>
      <c r="DD483" s="56"/>
      <c r="DE483" s="56"/>
      <c r="DF483" s="56"/>
      <c r="DG483" s="56"/>
      <c r="DH483" s="56"/>
      <c r="DI483" s="56"/>
      <c r="DJ483" s="56"/>
      <c r="DK483" s="56"/>
      <c r="DL483" s="56"/>
      <c r="DM483" s="56"/>
      <c r="DN483" s="56"/>
      <c r="DO483" s="56"/>
      <c r="DP483" s="56"/>
      <c r="DQ483" s="56"/>
      <c r="DR483" s="56"/>
      <c r="DS483" s="56"/>
      <c r="DT483" s="56"/>
      <c r="DU483" s="56"/>
      <c r="DV483" s="56"/>
      <c r="DW483" s="56"/>
      <c r="DX483" s="56"/>
      <c r="DY483" s="56"/>
      <c r="DZ483" s="56"/>
      <c r="EA483" s="56"/>
      <c r="EB483" s="56"/>
      <c r="EC483" s="56"/>
      <c r="ED483" s="56"/>
      <c r="EE483" s="56"/>
      <c r="EF483" s="56"/>
      <c r="EG483" s="56"/>
      <c r="EH483" s="56"/>
      <c r="EI483" s="56"/>
      <c r="EJ483" s="56"/>
      <c r="EK483" s="56"/>
      <c r="EL483" s="56"/>
      <c r="EM483" s="56"/>
      <c r="EN483" s="56"/>
      <c r="EO483" s="56"/>
      <c r="EP483" s="56"/>
      <c r="EQ483" s="56"/>
      <c r="ER483" s="56"/>
      <c r="ES483" s="56"/>
      <c r="ET483" s="56"/>
      <c r="EU483" s="56"/>
      <c r="EV483" s="56"/>
      <c r="EW483" s="56"/>
      <c r="EX483" s="56"/>
      <c r="EY483" s="56"/>
      <c r="EZ483" s="56"/>
      <c r="FA483" s="56"/>
      <c r="FB483" s="56"/>
      <c r="FC483" s="56"/>
      <c r="FD483" s="56"/>
      <c r="FE483" s="56"/>
      <c r="FF483" s="56"/>
      <c r="FG483" s="56"/>
      <c r="FH483" s="56"/>
      <c r="FI483" s="56"/>
      <c r="FJ483" s="56"/>
      <c r="FK483" s="56"/>
      <c r="FL483" s="56"/>
      <c r="FM483" s="56"/>
      <c r="FN483" s="56"/>
      <c r="FO483" s="56"/>
      <c r="FP483" s="56"/>
      <c r="FQ483" s="56"/>
      <c r="FR483" s="56"/>
      <c r="FS483" s="56"/>
      <c r="FT483" s="56"/>
      <c r="FU483" s="56"/>
      <c r="FV483" s="56"/>
      <c r="FW483" s="56"/>
      <c r="FX483" s="56"/>
      <c r="FY483" s="56"/>
      <c r="FZ483" s="56"/>
      <c r="GA483" s="56"/>
      <c r="GB483" s="56"/>
      <c r="GC483" s="56"/>
      <c r="GD483" s="56"/>
      <c r="GE483" s="56"/>
      <c r="GF483" s="56"/>
    </row>
    <row r="484" spans="1:188" s="1" customFormat="1" ht="15.75" x14ac:dyDescent="0.25">
      <c r="G484" s="241" t="s">
        <v>354</v>
      </c>
      <c r="H484" s="92">
        <v>361</v>
      </c>
      <c r="I484" s="141">
        <v>2262</v>
      </c>
      <c r="J484" s="242">
        <f t="shared" si="302"/>
        <v>2623</v>
      </c>
      <c r="K484" s="141"/>
      <c r="L484" s="242" t="e">
        <f>+#REF!+K484</f>
        <v>#REF!</v>
      </c>
      <c r="M484" s="141"/>
      <c r="N484" s="242" t="e">
        <f t="shared" si="302"/>
        <v>#REF!</v>
      </c>
      <c r="O484" s="141"/>
      <c r="P484" s="242" t="e">
        <f t="shared" si="302"/>
        <v>#REF!</v>
      </c>
      <c r="Q484" s="141"/>
      <c r="R484" s="242" t="e">
        <f t="shared" si="302"/>
        <v>#REF!</v>
      </c>
      <c r="S484" s="141"/>
      <c r="T484" s="242" t="e">
        <f t="shared" si="302"/>
        <v>#REF!</v>
      </c>
      <c r="U484" s="141"/>
      <c r="V484" s="242" t="e">
        <f>+T484+U484</f>
        <v>#REF!</v>
      </c>
      <c r="W484" s="141"/>
      <c r="X484" s="242" t="e">
        <f>+V484+W484</f>
        <v>#REF!</v>
      </c>
      <c r="Y484" s="141"/>
      <c r="Z484" s="242" t="e">
        <f>+X484+Y484</f>
        <v>#REF!</v>
      </c>
      <c r="AA484" s="141"/>
      <c r="AB484" s="242" t="e">
        <f>+Z484+AA484</f>
        <v>#REF!</v>
      </c>
      <c r="AC484" s="141"/>
      <c r="AD484" s="141"/>
      <c r="AE484" s="141"/>
      <c r="AF484" s="141"/>
      <c r="AG484" s="141"/>
      <c r="AH484" s="141"/>
      <c r="AI484" s="141"/>
      <c r="AJ484" s="141"/>
      <c r="AK484" s="141"/>
      <c r="AL484" s="141"/>
      <c r="AM484" s="141"/>
      <c r="AN484" s="141"/>
      <c r="AO484" s="141"/>
      <c r="AP484" s="141"/>
      <c r="AQ484" s="141"/>
      <c r="AR484" s="141"/>
      <c r="AS484" s="141"/>
      <c r="AT484" s="141"/>
      <c r="AU484" s="141"/>
      <c r="AV484" s="141"/>
      <c r="AW484" s="141"/>
      <c r="AX484" s="141"/>
      <c r="AY484" s="141"/>
      <c r="AZ484" s="141"/>
      <c r="BA484" s="141"/>
      <c r="BB484" s="141"/>
      <c r="BC484" s="141"/>
      <c r="BD484" s="56"/>
      <c r="BE484" s="56"/>
      <c r="BF484" s="56"/>
      <c r="BG484" s="56"/>
      <c r="BH484" s="56"/>
      <c r="BI484" s="56"/>
      <c r="BJ484" s="56"/>
      <c r="BK484" s="56"/>
      <c r="BL484" s="56"/>
      <c r="BM484" s="56"/>
      <c r="BN484" s="56"/>
      <c r="BO484" s="56"/>
      <c r="BP484" s="56"/>
      <c r="BQ484" s="56"/>
      <c r="BR484" s="56"/>
      <c r="BS484" s="56"/>
      <c r="BT484" s="56"/>
      <c r="BU484" s="56"/>
      <c r="BV484" s="56"/>
      <c r="BW484" s="56"/>
      <c r="BX484" s="56"/>
      <c r="BY484" s="56"/>
      <c r="BZ484" s="56"/>
      <c r="CA484" s="56"/>
      <c r="CB484" s="56"/>
      <c r="CC484" s="56"/>
      <c r="CD484" s="56"/>
      <c r="CE484" s="56"/>
      <c r="CF484" s="56"/>
      <c r="CG484" s="56"/>
      <c r="CH484" s="56"/>
      <c r="CI484" s="56"/>
      <c r="CJ484" s="56"/>
      <c r="CK484" s="56"/>
      <c r="CL484" s="56"/>
      <c r="CM484" s="56"/>
      <c r="CN484" s="56"/>
      <c r="CO484" s="56"/>
      <c r="CP484" s="56"/>
      <c r="CQ484" s="56"/>
      <c r="CR484" s="56"/>
      <c r="CS484" s="56"/>
      <c r="CT484" s="56"/>
      <c r="CU484" s="56"/>
      <c r="CV484" s="56"/>
      <c r="CW484" s="56"/>
      <c r="CX484" s="56"/>
      <c r="CY484" s="56"/>
      <c r="CZ484" s="56"/>
      <c r="DA484" s="56"/>
      <c r="DB484" s="56"/>
      <c r="DC484" s="56"/>
      <c r="DD484" s="56"/>
      <c r="DE484" s="56"/>
      <c r="DF484" s="56"/>
      <c r="DG484" s="56"/>
      <c r="DH484" s="56"/>
      <c r="DI484" s="56"/>
      <c r="DJ484" s="56"/>
      <c r="DK484" s="56"/>
      <c r="DL484" s="56"/>
      <c r="DM484" s="56"/>
      <c r="DN484" s="56"/>
      <c r="DO484" s="56"/>
      <c r="DP484" s="56"/>
      <c r="DQ484" s="56"/>
      <c r="DR484" s="56"/>
      <c r="DS484" s="56"/>
      <c r="DT484" s="56"/>
      <c r="DU484" s="56"/>
      <c r="DV484" s="56"/>
      <c r="DW484" s="56"/>
      <c r="DX484" s="56"/>
      <c r="DY484" s="56"/>
      <c r="DZ484" s="56"/>
      <c r="EA484" s="56"/>
      <c r="EB484" s="56"/>
      <c r="EC484" s="56"/>
      <c r="ED484" s="56"/>
      <c r="EE484" s="56"/>
      <c r="EF484" s="56"/>
      <c r="EG484" s="56"/>
      <c r="EH484" s="56"/>
      <c r="EI484" s="56"/>
      <c r="EJ484" s="56"/>
      <c r="EK484" s="56"/>
      <c r="EL484" s="56"/>
      <c r="EM484" s="56"/>
      <c r="EN484" s="56"/>
      <c r="EO484" s="56"/>
      <c r="EP484" s="56"/>
      <c r="EQ484" s="56"/>
      <c r="ER484" s="56"/>
      <c r="ES484" s="56"/>
      <c r="ET484" s="56"/>
      <c r="EU484" s="56"/>
      <c r="EV484" s="56"/>
      <c r="EW484" s="56"/>
      <c r="EX484" s="56"/>
      <c r="EY484" s="56"/>
      <c r="EZ484" s="56"/>
      <c r="FA484" s="56"/>
      <c r="FB484" s="56"/>
      <c r="FC484" s="56"/>
      <c r="FD484" s="56"/>
      <c r="FE484" s="56"/>
      <c r="FF484" s="56"/>
      <c r="FG484" s="56"/>
      <c r="FH484" s="56"/>
      <c r="FI484" s="56"/>
      <c r="FJ484" s="56"/>
      <c r="FK484" s="56"/>
      <c r="FL484" s="56"/>
      <c r="FM484" s="56"/>
      <c r="FN484" s="56"/>
      <c r="FO484" s="56"/>
      <c r="FP484" s="56"/>
      <c r="FQ484" s="56"/>
      <c r="FR484" s="56"/>
      <c r="FS484" s="56"/>
      <c r="FT484" s="56"/>
      <c r="FU484" s="56"/>
      <c r="FV484" s="56"/>
      <c r="FW484" s="56"/>
      <c r="FX484" s="56"/>
      <c r="FY484" s="56"/>
      <c r="FZ484" s="56"/>
      <c r="GA484" s="56"/>
      <c r="GB484" s="56"/>
      <c r="GC484" s="56"/>
      <c r="GD484" s="56"/>
      <c r="GE484" s="56"/>
      <c r="GF484" s="56"/>
    </row>
    <row r="485" spans="1:188" s="1" customFormat="1" ht="15.75" x14ac:dyDescent="0.25">
      <c r="G485" s="243" t="s">
        <v>355</v>
      </c>
      <c r="H485" s="141"/>
      <c r="I485" s="141"/>
      <c r="J485" s="242">
        <f t="shared" si="302"/>
        <v>0</v>
      </c>
      <c r="K485" s="141"/>
      <c r="L485" s="242" t="e">
        <f>+#REF!+K485</f>
        <v>#REF!</v>
      </c>
      <c r="M485" s="141"/>
      <c r="N485" s="242" t="e">
        <f t="shared" si="302"/>
        <v>#REF!</v>
      </c>
      <c r="O485" s="141"/>
      <c r="P485" s="242" t="e">
        <f t="shared" si="302"/>
        <v>#REF!</v>
      </c>
      <c r="Q485" s="141"/>
      <c r="R485" s="242" t="e">
        <f t="shared" si="302"/>
        <v>#REF!</v>
      </c>
      <c r="S485" s="141"/>
      <c r="T485" s="242" t="e">
        <f t="shared" si="302"/>
        <v>#REF!</v>
      </c>
      <c r="U485" s="141"/>
      <c r="V485" s="242" t="e">
        <f>+T485+U485</f>
        <v>#REF!</v>
      </c>
      <c r="W485" s="141"/>
      <c r="X485" s="242" t="e">
        <f>+V485+W485</f>
        <v>#REF!</v>
      </c>
      <c r="Y485" s="141"/>
      <c r="Z485" s="242" t="e">
        <f>+X485+Y485</f>
        <v>#REF!</v>
      </c>
      <c r="AA485" s="141"/>
      <c r="AB485" s="242" t="e">
        <f>+Z485+AA485</f>
        <v>#REF!</v>
      </c>
      <c r="AC485" s="141"/>
      <c r="AD485" s="141"/>
      <c r="AE485" s="141"/>
      <c r="AF485" s="141"/>
      <c r="AG485" s="141"/>
      <c r="AH485" s="141"/>
      <c r="AI485" s="141"/>
      <c r="AJ485" s="141"/>
      <c r="AK485" s="141"/>
      <c r="AL485" s="141"/>
      <c r="AM485" s="141"/>
      <c r="AN485" s="141"/>
      <c r="AO485" s="141"/>
      <c r="AP485" s="141"/>
      <c r="AQ485" s="141"/>
      <c r="AR485" s="141"/>
      <c r="AS485" s="141"/>
      <c r="AT485" s="141"/>
      <c r="AU485" s="141"/>
      <c r="AV485" s="141"/>
      <c r="AW485" s="141"/>
      <c r="AX485" s="141"/>
      <c r="AY485" s="141"/>
      <c r="AZ485" s="141"/>
      <c r="BA485" s="141"/>
      <c r="BB485" s="141"/>
      <c r="BC485" s="141"/>
      <c r="BD485" s="56"/>
      <c r="BE485" s="56"/>
      <c r="BF485" s="56"/>
      <c r="BG485" s="56"/>
      <c r="BH485" s="56"/>
      <c r="BI485" s="56"/>
      <c r="BJ485" s="56"/>
      <c r="BK485" s="56"/>
      <c r="BL485" s="56"/>
      <c r="BM485" s="56"/>
      <c r="BN485" s="56"/>
      <c r="BO485" s="56"/>
      <c r="BP485" s="56"/>
      <c r="BQ485" s="56"/>
      <c r="BR485" s="56"/>
      <c r="BS485" s="56"/>
      <c r="BT485" s="56"/>
      <c r="BU485" s="56"/>
      <c r="BV485" s="56"/>
      <c r="BW485" s="56"/>
      <c r="BX485" s="56"/>
      <c r="BY485" s="56"/>
      <c r="BZ485" s="56"/>
      <c r="CA485" s="56"/>
      <c r="CB485" s="56"/>
      <c r="CC485" s="56"/>
      <c r="CD485" s="56"/>
      <c r="CE485" s="56"/>
      <c r="CF485" s="56"/>
      <c r="CG485" s="56"/>
      <c r="CH485" s="56"/>
      <c r="CI485" s="56"/>
      <c r="CJ485" s="56"/>
      <c r="CK485" s="56"/>
      <c r="CL485" s="56"/>
      <c r="CM485" s="56"/>
      <c r="CN485" s="56"/>
      <c r="CO485" s="56"/>
      <c r="CP485" s="56"/>
      <c r="CQ485" s="56"/>
      <c r="CR485" s="56"/>
      <c r="CS485" s="56"/>
      <c r="CT485" s="56"/>
      <c r="CU485" s="56"/>
      <c r="CV485" s="56"/>
      <c r="CW485" s="56"/>
      <c r="CX485" s="56"/>
      <c r="CY485" s="56"/>
      <c r="CZ485" s="56"/>
      <c r="DA485" s="56"/>
      <c r="DB485" s="56"/>
      <c r="DC485" s="56"/>
      <c r="DD485" s="56"/>
      <c r="DE485" s="56"/>
      <c r="DF485" s="56"/>
      <c r="DG485" s="56"/>
      <c r="DH485" s="56"/>
      <c r="DI485" s="56"/>
      <c r="DJ485" s="56"/>
      <c r="DK485" s="56"/>
      <c r="DL485" s="56"/>
      <c r="DM485" s="56"/>
      <c r="DN485" s="56"/>
      <c r="DO485" s="56"/>
      <c r="DP485" s="56"/>
      <c r="DQ485" s="56"/>
      <c r="DR485" s="56"/>
      <c r="DS485" s="56"/>
      <c r="DT485" s="56"/>
      <c r="DU485" s="56"/>
      <c r="DV485" s="56"/>
      <c r="DW485" s="56"/>
      <c r="DX485" s="56"/>
      <c r="DY485" s="56"/>
      <c r="DZ485" s="56"/>
      <c r="EA485" s="56"/>
      <c r="EB485" s="56"/>
      <c r="EC485" s="56"/>
      <c r="ED485" s="56"/>
      <c r="EE485" s="56"/>
      <c r="EF485" s="56"/>
      <c r="EG485" s="56"/>
      <c r="EH485" s="56"/>
      <c r="EI485" s="56"/>
      <c r="EJ485" s="56"/>
      <c r="EK485" s="56"/>
      <c r="EL485" s="56"/>
      <c r="EM485" s="56"/>
      <c r="EN485" s="56"/>
      <c r="EO485" s="56"/>
      <c r="EP485" s="56"/>
      <c r="EQ485" s="56"/>
      <c r="ER485" s="56"/>
      <c r="ES485" s="56"/>
      <c r="ET485" s="56"/>
      <c r="EU485" s="56"/>
      <c r="EV485" s="56"/>
      <c r="EW485" s="56"/>
      <c r="EX485" s="56"/>
      <c r="EY485" s="56"/>
      <c r="EZ485" s="56"/>
      <c r="FA485" s="56"/>
      <c r="FB485" s="56"/>
      <c r="FC485" s="56"/>
      <c r="FD485" s="56"/>
      <c r="FE485" s="56"/>
      <c r="FF485" s="56"/>
      <c r="FG485" s="56"/>
      <c r="FH485" s="56"/>
      <c r="FI485" s="56"/>
      <c r="FJ485" s="56"/>
      <c r="FK485" s="56"/>
      <c r="FL485" s="56"/>
      <c r="FM485" s="56"/>
      <c r="FN485" s="56"/>
      <c r="FO485" s="56"/>
      <c r="FP485" s="56"/>
      <c r="FQ485" s="56"/>
      <c r="FR485" s="56"/>
      <c r="FS485" s="56"/>
      <c r="FT485" s="56"/>
      <c r="FU485" s="56"/>
      <c r="FV485" s="56"/>
      <c r="FW485" s="56"/>
      <c r="FX485" s="56"/>
      <c r="FY485" s="56"/>
      <c r="FZ485" s="56"/>
      <c r="GA485" s="56"/>
      <c r="GB485" s="56"/>
      <c r="GC485" s="56"/>
      <c r="GD485" s="56"/>
      <c r="GE485" s="56"/>
      <c r="GF485" s="56"/>
    </row>
    <row r="486" spans="1:188" s="1" customFormat="1" ht="15.75" x14ac:dyDescent="0.25">
      <c r="G486" s="243" t="s">
        <v>356</v>
      </c>
      <c r="H486" s="141"/>
      <c r="I486" s="141"/>
      <c r="J486" s="242"/>
      <c r="K486" s="141"/>
      <c r="L486" s="242"/>
      <c r="M486" s="141"/>
      <c r="N486" s="242"/>
      <c r="O486" s="141"/>
      <c r="P486" s="242"/>
      <c r="Q486" s="141"/>
      <c r="R486" s="242"/>
      <c r="S486" s="141"/>
      <c r="T486" s="242"/>
      <c r="U486" s="141"/>
      <c r="V486" s="242"/>
      <c r="W486" s="141"/>
      <c r="X486" s="242"/>
      <c r="Y486" s="141"/>
      <c r="Z486" s="242"/>
      <c r="AA486" s="141"/>
      <c r="AB486" s="242"/>
      <c r="AC486" s="141"/>
      <c r="AD486" s="141"/>
      <c r="AE486" s="141"/>
      <c r="AF486" s="141"/>
      <c r="AG486" s="141"/>
      <c r="AH486" s="141"/>
      <c r="AI486" s="141"/>
      <c r="AJ486" s="141"/>
      <c r="AK486" s="141"/>
      <c r="AL486" s="141"/>
      <c r="AM486" s="141"/>
      <c r="AN486" s="141"/>
      <c r="AO486" s="141"/>
      <c r="AP486" s="141"/>
      <c r="AQ486" s="141"/>
      <c r="AR486" s="141"/>
      <c r="AS486" s="141"/>
      <c r="AT486" s="141"/>
      <c r="AU486" s="141"/>
      <c r="AV486" s="141"/>
      <c r="AW486" s="141"/>
      <c r="AX486" s="141"/>
      <c r="AY486" s="141"/>
      <c r="AZ486" s="141"/>
      <c r="BA486" s="141"/>
      <c r="BB486" s="141"/>
      <c r="BC486" s="141"/>
      <c r="BD486" s="56"/>
      <c r="BE486" s="56"/>
      <c r="BF486" s="56"/>
      <c r="BG486" s="56"/>
      <c r="BH486" s="56"/>
      <c r="BI486" s="56"/>
      <c r="BJ486" s="56"/>
      <c r="BK486" s="56"/>
      <c r="BL486" s="56"/>
      <c r="BM486" s="56"/>
      <c r="BN486" s="56"/>
      <c r="BO486" s="56"/>
      <c r="BP486" s="56"/>
      <c r="BQ486" s="56"/>
      <c r="BR486" s="56"/>
      <c r="BS486" s="56"/>
      <c r="BT486" s="56"/>
      <c r="BU486" s="56"/>
      <c r="BV486" s="56"/>
      <c r="BW486" s="56"/>
      <c r="BX486" s="56"/>
      <c r="BY486" s="56"/>
      <c r="BZ486" s="56"/>
      <c r="CA486" s="56"/>
      <c r="CB486" s="56"/>
      <c r="CC486" s="56"/>
      <c r="CD486" s="56"/>
      <c r="CE486" s="56"/>
      <c r="CF486" s="56"/>
      <c r="CG486" s="56"/>
      <c r="CH486" s="56"/>
      <c r="CI486" s="56"/>
      <c r="CJ486" s="56"/>
      <c r="CK486" s="56"/>
      <c r="CL486" s="56"/>
      <c r="CM486" s="56"/>
      <c r="CN486" s="56"/>
      <c r="CO486" s="56"/>
      <c r="CP486" s="56"/>
      <c r="CQ486" s="56"/>
      <c r="CR486" s="56"/>
      <c r="CS486" s="56"/>
      <c r="CT486" s="56"/>
      <c r="CU486" s="56"/>
      <c r="CV486" s="56"/>
      <c r="CW486" s="56"/>
      <c r="CX486" s="56"/>
      <c r="CY486" s="56"/>
      <c r="CZ486" s="56"/>
      <c r="DA486" s="56"/>
      <c r="DB486" s="56"/>
      <c r="DC486" s="56"/>
      <c r="DD486" s="56"/>
      <c r="DE486" s="56"/>
      <c r="DF486" s="56"/>
      <c r="DG486" s="56"/>
      <c r="DH486" s="56"/>
      <c r="DI486" s="56"/>
      <c r="DJ486" s="56"/>
      <c r="DK486" s="56"/>
      <c r="DL486" s="56"/>
      <c r="DM486" s="56"/>
      <c r="DN486" s="56"/>
      <c r="DO486" s="56"/>
      <c r="DP486" s="56"/>
      <c r="DQ486" s="56"/>
      <c r="DR486" s="56"/>
      <c r="DS486" s="56"/>
      <c r="DT486" s="56"/>
      <c r="DU486" s="56"/>
      <c r="DV486" s="56"/>
      <c r="DW486" s="56"/>
      <c r="DX486" s="56"/>
      <c r="DY486" s="56"/>
      <c r="DZ486" s="56"/>
      <c r="EA486" s="56"/>
      <c r="EB486" s="56"/>
      <c r="EC486" s="56"/>
      <c r="ED486" s="56"/>
      <c r="EE486" s="56"/>
      <c r="EF486" s="56"/>
      <c r="EG486" s="56"/>
      <c r="EH486" s="56"/>
      <c r="EI486" s="56"/>
      <c r="EJ486" s="56"/>
      <c r="EK486" s="56"/>
      <c r="EL486" s="56"/>
      <c r="EM486" s="56"/>
      <c r="EN486" s="56"/>
      <c r="EO486" s="56"/>
      <c r="EP486" s="56"/>
      <c r="EQ486" s="56"/>
      <c r="ER486" s="56"/>
      <c r="ES486" s="56"/>
      <c r="ET486" s="56"/>
      <c r="EU486" s="56"/>
      <c r="EV486" s="56"/>
      <c r="EW486" s="56"/>
      <c r="EX486" s="56"/>
      <c r="EY486" s="56"/>
      <c r="EZ486" s="56"/>
      <c r="FA486" s="56"/>
      <c r="FB486" s="56"/>
      <c r="FC486" s="56"/>
      <c r="FD486" s="56"/>
      <c r="FE486" s="56"/>
      <c r="FF486" s="56"/>
      <c r="FG486" s="56"/>
      <c r="FH486" s="56"/>
      <c r="FI486" s="56"/>
      <c r="FJ486" s="56"/>
      <c r="FK486" s="56"/>
      <c r="FL486" s="56"/>
      <c r="FM486" s="56"/>
      <c r="FN486" s="56"/>
      <c r="FO486" s="56"/>
      <c r="FP486" s="56"/>
      <c r="FQ486" s="56"/>
      <c r="FR486" s="56"/>
      <c r="FS486" s="56"/>
      <c r="FT486" s="56"/>
      <c r="FU486" s="56"/>
      <c r="FV486" s="56"/>
      <c r="FW486" s="56"/>
      <c r="FX486" s="56"/>
      <c r="FY486" s="56"/>
      <c r="FZ486" s="56"/>
      <c r="GA486" s="56"/>
      <c r="GB486" s="56"/>
      <c r="GC486" s="56"/>
      <c r="GD486" s="56"/>
      <c r="GE486" s="56"/>
      <c r="GF486" s="56"/>
    </row>
    <row r="487" spans="1:188" s="1" customFormat="1" ht="15.75" x14ac:dyDescent="0.25">
      <c r="G487" s="244" t="s">
        <v>357</v>
      </c>
      <c r="H487" s="141">
        <f>+H481+H482+H483+H484+H485+H486</f>
        <v>259879</v>
      </c>
      <c r="I487" s="141">
        <f t="shared" ref="I487:AB487" si="303">+I481+I482+I483+I484+I485+I486</f>
        <v>45344</v>
      </c>
      <c r="J487" s="141">
        <f t="shared" si="303"/>
        <v>305223</v>
      </c>
      <c r="K487" s="141">
        <f t="shared" si="303"/>
        <v>0</v>
      </c>
      <c r="L487" s="141" t="e">
        <f t="shared" si="303"/>
        <v>#REF!</v>
      </c>
      <c r="M487" s="141">
        <f t="shared" si="303"/>
        <v>0</v>
      </c>
      <c r="N487" s="141" t="e">
        <f t="shared" si="303"/>
        <v>#REF!</v>
      </c>
      <c r="O487" s="141">
        <f t="shared" si="303"/>
        <v>0</v>
      </c>
      <c r="P487" s="141" t="e">
        <f t="shared" si="303"/>
        <v>#REF!</v>
      </c>
      <c r="Q487" s="141">
        <f t="shared" si="303"/>
        <v>0</v>
      </c>
      <c r="R487" s="141" t="e">
        <f t="shared" si="303"/>
        <v>#REF!</v>
      </c>
      <c r="S487" s="141">
        <f t="shared" si="303"/>
        <v>0</v>
      </c>
      <c r="T487" s="141" t="e">
        <f t="shared" si="303"/>
        <v>#REF!</v>
      </c>
      <c r="U487" s="141">
        <f t="shared" si="303"/>
        <v>0</v>
      </c>
      <c r="V487" s="141" t="e">
        <f t="shared" si="303"/>
        <v>#REF!</v>
      </c>
      <c r="W487" s="141">
        <f t="shared" si="303"/>
        <v>0</v>
      </c>
      <c r="X487" s="141" t="e">
        <f t="shared" si="303"/>
        <v>#REF!</v>
      </c>
      <c r="Y487" s="141">
        <f t="shared" si="303"/>
        <v>0</v>
      </c>
      <c r="Z487" s="141" t="e">
        <f t="shared" si="303"/>
        <v>#REF!</v>
      </c>
      <c r="AA487" s="141">
        <f t="shared" si="303"/>
        <v>0</v>
      </c>
      <c r="AB487" s="141" t="e">
        <f t="shared" si="303"/>
        <v>#REF!</v>
      </c>
      <c r="AC487" s="141"/>
      <c r="AD487" s="141"/>
      <c r="AE487" s="141"/>
      <c r="AF487" s="141"/>
      <c r="AG487" s="141"/>
      <c r="AH487" s="141"/>
      <c r="AI487" s="141"/>
      <c r="AJ487" s="141"/>
      <c r="AK487" s="141"/>
      <c r="AL487" s="141"/>
      <c r="AM487" s="141"/>
      <c r="AN487" s="141"/>
      <c r="AO487" s="141"/>
      <c r="AP487" s="141"/>
      <c r="AQ487" s="141"/>
      <c r="AR487" s="141"/>
      <c r="AS487" s="141"/>
      <c r="AT487" s="141"/>
      <c r="AU487" s="141"/>
      <c r="AV487" s="141"/>
      <c r="AW487" s="141"/>
      <c r="AX487" s="141"/>
      <c r="AY487" s="141"/>
      <c r="AZ487" s="141"/>
      <c r="BA487" s="141"/>
      <c r="BB487" s="141"/>
      <c r="BC487" s="141"/>
      <c r="BD487" s="56"/>
      <c r="BE487" s="56"/>
      <c r="BF487" s="56"/>
      <c r="BG487" s="56"/>
      <c r="BH487" s="56"/>
      <c r="BI487" s="56"/>
      <c r="BJ487" s="56"/>
      <c r="BK487" s="56"/>
      <c r="BL487" s="56"/>
      <c r="BM487" s="56"/>
      <c r="BN487" s="56"/>
      <c r="BO487" s="56"/>
      <c r="BP487" s="56"/>
      <c r="BQ487" s="56"/>
      <c r="BR487" s="56"/>
      <c r="BS487" s="56"/>
      <c r="BT487" s="56"/>
      <c r="BU487" s="56"/>
      <c r="BV487" s="56"/>
      <c r="BW487" s="56"/>
      <c r="BX487" s="56"/>
      <c r="BY487" s="56"/>
      <c r="BZ487" s="56"/>
      <c r="CA487" s="56"/>
      <c r="CB487" s="56"/>
      <c r="CC487" s="56"/>
      <c r="CD487" s="56"/>
      <c r="CE487" s="56"/>
      <c r="CF487" s="56"/>
      <c r="CG487" s="56"/>
      <c r="CH487" s="56"/>
      <c r="CI487" s="56"/>
      <c r="CJ487" s="56"/>
      <c r="CK487" s="56"/>
      <c r="CL487" s="56"/>
      <c r="CM487" s="56"/>
      <c r="CN487" s="56"/>
      <c r="CO487" s="56"/>
      <c r="CP487" s="56"/>
      <c r="CQ487" s="56"/>
      <c r="CR487" s="56"/>
      <c r="CS487" s="56"/>
      <c r="CT487" s="56"/>
      <c r="CU487" s="56"/>
      <c r="CV487" s="56"/>
      <c r="CW487" s="56"/>
      <c r="CX487" s="56"/>
      <c r="CY487" s="56"/>
      <c r="CZ487" s="56"/>
      <c r="DA487" s="56"/>
      <c r="DB487" s="56"/>
      <c r="DC487" s="56"/>
      <c r="DD487" s="56"/>
      <c r="DE487" s="56"/>
      <c r="DF487" s="56"/>
      <c r="DG487" s="56"/>
      <c r="DH487" s="56"/>
      <c r="DI487" s="56"/>
      <c r="DJ487" s="56"/>
      <c r="DK487" s="56"/>
      <c r="DL487" s="56"/>
      <c r="DM487" s="56"/>
      <c r="DN487" s="56"/>
      <c r="DO487" s="56"/>
      <c r="DP487" s="56"/>
      <c r="DQ487" s="56"/>
      <c r="DR487" s="56"/>
      <c r="DS487" s="56"/>
      <c r="DT487" s="56"/>
      <c r="DU487" s="56"/>
      <c r="DV487" s="56"/>
      <c r="DW487" s="56"/>
      <c r="DX487" s="56"/>
      <c r="DY487" s="56"/>
      <c r="DZ487" s="56"/>
      <c r="EA487" s="56"/>
      <c r="EB487" s="56"/>
      <c r="EC487" s="56"/>
      <c r="ED487" s="56"/>
      <c r="EE487" s="56"/>
      <c r="EF487" s="56"/>
      <c r="EG487" s="56"/>
      <c r="EH487" s="56"/>
      <c r="EI487" s="56"/>
      <c r="EJ487" s="56"/>
      <c r="EK487" s="56"/>
      <c r="EL487" s="56"/>
      <c r="EM487" s="56"/>
      <c r="EN487" s="56"/>
      <c r="EO487" s="56"/>
      <c r="EP487" s="56"/>
      <c r="EQ487" s="56"/>
      <c r="ER487" s="56"/>
      <c r="ES487" s="56"/>
      <c r="ET487" s="56"/>
      <c r="EU487" s="56"/>
      <c r="EV487" s="56"/>
      <c r="EW487" s="56"/>
      <c r="EX487" s="56"/>
      <c r="EY487" s="56"/>
      <c r="EZ487" s="56"/>
      <c r="FA487" s="56"/>
      <c r="FB487" s="56"/>
      <c r="FC487" s="56"/>
      <c r="FD487" s="56"/>
      <c r="FE487" s="56"/>
      <c r="FF487" s="56"/>
      <c r="FG487" s="56"/>
      <c r="FH487" s="56"/>
      <c r="FI487" s="56"/>
      <c r="FJ487" s="56"/>
      <c r="FK487" s="56"/>
      <c r="FL487" s="56"/>
      <c r="FM487" s="56"/>
      <c r="FN487" s="56"/>
      <c r="FO487" s="56"/>
      <c r="FP487" s="56"/>
      <c r="FQ487" s="56"/>
      <c r="FR487" s="56"/>
      <c r="FS487" s="56"/>
      <c r="FT487" s="56"/>
      <c r="FU487" s="56"/>
      <c r="FV487" s="56"/>
      <c r="FW487" s="56"/>
      <c r="FX487" s="56"/>
      <c r="FY487" s="56"/>
      <c r="FZ487" s="56"/>
      <c r="GA487" s="56"/>
      <c r="GB487" s="56"/>
      <c r="GC487" s="56"/>
      <c r="GD487" s="56"/>
      <c r="GE487" s="56"/>
      <c r="GF487" s="56"/>
    </row>
    <row r="488" spans="1:188" s="1" customFormat="1" ht="15.75" x14ac:dyDescent="0.25">
      <c r="A488" s="245"/>
      <c r="B488" s="7"/>
      <c r="C488" s="7"/>
      <c r="D488" s="7"/>
      <c r="E488" s="247"/>
      <c r="F488" s="7"/>
      <c r="G488" s="246"/>
      <c r="H488" s="141"/>
      <c r="I488" s="141"/>
      <c r="J488" s="242"/>
      <c r="K488" s="141"/>
      <c r="L488" s="242"/>
      <c r="M488" s="141"/>
      <c r="N488" s="242"/>
      <c r="O488" s="141"/>
      <c r="P488" s="242"/>
      <c r="Q488" s="141"/>
      <c r="R488" s="242"/>
      <c r="S488" s="141"/>
      <c r="T488" s="242"/>
      <c r="U488" s="141"/>
      <c r="V488" s="242"/>
      <c r="W488" s="141"/>
      <c r="X488" s="242"/>
      <c r="Y488" s="141"/>
      <c r="Z488" s="242"/>
      <c r="AA488" s="141"/>
      <c r="AB488" s="242"/>
      <c r="AC488" s="141"/>
      <c r="AD488" s="141"/>
      <c r="AE488" s="141"/>
      <c r="AF488" s="141"/>
      <c r="AG488" s="141"/>
      <c r="AH488" s="141"/>
      <c r="AI488" s="141"/>
      <c r="AJ488" s="141"/>
      <c r="AK488" s="141"/>
      <c r="AL488" s="141"/>
      <c r="AM488" s="141"/>
      <c r="AN488" s="141"/>
      <c r="AO488" s="141"/>
      <c r="AP488" s="141"/>
      <c r="AQ488" s="141"/>
      <c r="AR488" s="141"/>
      <c r="AS488" s="141"/>
      <c r="AT488" s="141"/>
      <c r="AU488" s="141"/>
      <c r="AV488" s="141"/>
      <c r="AW488" s="141"/>
      <c r="AX488" s="141"/>
      <c r="AY488" s="141"/>
      <c r="AZ488" s="141"/>
      <c r="BA488" s="141"/>
      <c r="BB488" s="141"/>
      <c r="BC488" s="141"/>
      <c r="BD488" s="56"/>
      <c r="BE488" s="56"/>
      <c r="BF488" s="56"/>
      <c r="BG488" s="56"/>
      <c r="BH488" s="56"/>
      <c r="BI488" s="56"/>
      <c r="BJ488" s="56"/>
      <c r="BK488" s="56"/>
      <c r="BL488" s="56"/>
      <c r="BM488" s="56"/>
      <c r="BN488" s="56"/>
      <c r="BO488" s="56"/>
      <c r="BP488" s="56"/>
      <c r="BQ488" s="56"/>
      <c r="BR488" s="56"/>
      <c r="BS488" s="56"/>
      <c r="BT488" s="56"/>
      <c r="BU488" s="56"/>
      <c r="BV488" s="56"/>
      <c r="BW488" s="56"/>
      <c r="BX488" s="56"/>
      <c r="BY488" s="56"/>
      <c r="BZ488" s="56"/>
      <c r="CA488" s="56"/>
      <c r="CB488" s="56"/>
      <c r="CC488" s="56"/>
      <c r="CD488" s="56"/>
      <c r="CE488" s="56"/>
      <c r="CF488" s="56"/>
      <c r="CG488" s="56"/>
      <c r="CH488" s="56"/>
      <c r="CI488" s="56"/>
      <c r="CJ488" s="56"/>
      <c r="CK488" s="56"/>
      <c r="CL488" s="56"/>
      <c r="CM488" s="56"/>
      <c r="CN488" s="56"/>
      <c r="CO488" s="56"/>
      <c r="CP488" s="56"/>
      <c r="CQ488" s="56"/>
      <c r="CR488" s="56"/>
      <c r="CS488" s="56"/>
      <c r="CT488" s="56"/>
      <c r="CU488" s="56"/>
      <c r="CV488" s="56"/>
      <c r="CW488" s="56"/>
      <c r="CX488" s="56"/>
      <c r="CY488" s="56"/>
      <c r="CZ488" s="56"/>
      <c r="DA488" s="56"/>
      <c r="DB488" s="56"/>
      <c r="DC488" s="56"/>
      <c r="DD488" s="56"/>
      <c r="DE488" s="56"/>
      <c r="DF488" s="56"/>
      <c r="DG488" s="56"/>
      <c r="DH488" s="56"/>
      <c r="DI488" s="56"/>
      <c r="DJ488" s="56"/>
      <c r="DK488" s="56"/>
      <c r="DL488" s="56"/>
      <c r="DM488" s="56"/>
      <c r="DN488" s="56"/>
      <c r="DO488" s="56"/>
      <c r="DP488" s="56"/>
      <c r="DQ488" s="56"/>
      <c r="DR488" s="56"/>
      <c r="DS488" s="56"/>
      <c r="DT488" s="56"/>
      <c r="DU488" s="56"/>
      <c r="DV488" s="56"/>
      <c r="DW488" s="56"/>
      <c r="DX488" s="56"/>
      <c r="DY488" s="56"/>
      <c r="DZ488" s="56"/>
      <c r="EA488" s="56"/>
      <c r="EB488" s="56"/>
      <c r="EC488" s="56"/>
      <c r="ED488" s="56"/>
      <c r="EE488" s="56"/>
      <c r="EF488" s="56"/>
      <c r="EG488" s="56"/>
      <c r="EH488" s="56"/>
      <c r="EI488" s="56"/>
      <c r="EJ488" s="56"/>
      <c r="EK488" s="56"/>
      <c r="EL488" s="56"/>
      <c r="EM488" s="56"/>
      <c r="EN488" s="56"/>
      <c r="EO488" s="56"/>
      <c r="EP488" s="56"/>
      <c r="EQ488" s="56"/>
      <c r="ER488" s="56"/>
      <c r="ES488" s="56"/>
      <c r="ET488" s="56"/>
      <c r="EU488" s="56"/>
      <c r="EV488" s="56"/>
      <c r="EW488" s="56"/>
      <c r="EX488" s="56"/>
      <c r="EY488" s="56"/>
      <c r="EZ488" s="56"/>
      <c r="FA488" s="56"/>
      <c r="FB488" s="56"/>
      <c r="FC488" s="56"/>
      <c r="FD488" s="56"/>
      <c r="FE488" s="56"/>
      <c r="FF488" s="56"/>
      <c r="FG488" s="56"/>
      <c r="FH488" s="56"/>
      <c r="FI488" s="56"/>
      <c r="FJ488" s="56"/>
      <c r="FK488" s="56"/>
      <c r="FL488" s="56"/>
      <c r="FM488" s="56"/>
      <c r="FN488" s="56"/>
      <c r="FO488" s="56"/>
      <c r="FP488" s="56"/>
      <c r="FQ488" s="56"/>
      <c r="FR488" s="56"/>
      <c r="FS488" s="56"/>
      <c r="FT488" s="56"/>
      <c r="FU488" s="56"/>
      <c r="FV488" s="56"/>
      <c r="FW488" s="56"/>
      <c r="FX488" s="56"/>
      <c r="FY488" s="56"/>
      <c r="FZ488" s="56"/>
      <c r="GA488" s="56"/>
      <c r="GB488" s="56"/>
      <c r="GC488" s="56"/>
      <c r="GD488" s="56"/>
      <c r="GE488" s="56"/>
      <c r="GF488" s="56"/>
    </row>
    <row r="489" spans="1:188" s="1" customFormat="1" ht="15.75" x14ac:dyDescent="0.25">
      <c r="B489" s="7"/>
      <c r="C489" s="7"/>
      <c r="D489" s="7"/>
      <c r="E489" s="247"/>
      <c r="F489" s="247"/>
      <c r="G489" s="246"/>
      <c r="H489" s="141"/>
      <c r="I489" s="141"/>
      <c r="J489" s="242"/>
      <c r="K489" s="141"/>
      <c r="L489" s="242"/>
      <c r="M489" s="141"/>
      <c r="N489" s="242"/>
      <c r="O489" s="141"/>
      <c r="P489" s="242"/>
      <c r="Q489" s="141"/>
      <c r="R489" s="242"/>
      <c r="S489" s="141"/>
      <c r="T489" s="242"/>
      <c r="U489" s="141"/>
      <c r="V489" s="242"/>
      <c r="W489" s="141"/>
      <c r="X489" s="242" t="e">
        <f>+X53-36518014</f>
        <v>#REF!</v>
      </c>
      <c r="Y489" s="141"/>
      <c r="Z489" s="242" t="e">
        <f>+Z53-39387789</f>
        <v>#REF!</v>
      </c>
      <c r="AA489" s="141"/>
      <c r="AB489" s="242" t="e">
        <f>42566147-AB53</f>
        <v>#REF!</v>
      </c>
      <c r="AC489" s="141"/>
      <c r="AD489" s="141"/>
      <c r="AE489" s="141"/>
      <c r="AF489" s="141"/>
      <c r="AG489" s="141"/>
      <c r="AH489" s="141"/>
      <c r="AI489" s="141"/>
      <c r="AJ489" s="141"/>
      <c r="AK489" s="141"/>
      <c r="AL489" s="141"/>
      <c r="AM489" s="141"/>
      <c r="AN489" s="141"/>
      <c r="AO489" s="141"/>
      <c r="AP489" s="141"/>
      <c r="AQ489" s="141"/>
      <c r="AR489" s="141"/>
      <c r="AS489" s="141"/>
      <c r="AT489" s="141"/>
      <c r="AU489" s="141"/>
      <c r="AV489" s="141"/>
      <c r="AW489" s="141"/>
      <c r="AX489" s="141"/>
      <c r="AY489" s="141"/>
      <c r="AZ489" s="141"/>
      <c r="BA489" s="141"/>
      <c r="BB489" s="141"/>
      <c r="BC489" s="141"/>
      <c r="BD489" s="56"/>
      <c r="BE489" s="56"/>
      <c r="BF489" s="56"/>
      <c r="BG489" s="56"/>
      <c r="BH489" s="56"/>
      <c r="BI489" s="56"/>
      <c r="BJ489" s="56"/>
      <c r="BK489" s="56"/>
      <c r="BL489" s="56"/>
      <c r="BM489" s="56"/>
      <c r="BN489" s="56"/>
      <c r="BO489" s="56"/>
      <c r="BP489" s="56"/>
      <c r="BQ489" s="56"/>
      <c r="BR489" s="56"/>
      <c r="BS489" s="56"/>
      <c r="BT489" s="56"/>
      <c r="BU489" s="56"/>
      <c r="BV489" s="56"/>
      <c r="BW489" s="56"/>
      <c r="BX489" s="56"/>
      <c r="BY489" s="56"/>
      <c r="BZ489" s="56"/>
      <c r="CA489" s="56"/>
      <c r="CB489" s="56"/>
      <c r="CC489" s="56"/>
      <c r="CD489" s="56"/>
      <c r="CE489" s="56"/>
      <c r="CF489" s="56"/>
      <c r="CG489" s="56"/>
      <c r="CH489" s="56"/>
      <c r="CI489" s="56"/>
      <c r="CJ489" s="56"/>
      <c r="CK489" s="56"/>
      <c r="CL489" s="56"/>
      <c r="CM489" s="56"/>
      <c r="CN489" s="56"/>
      <c r="CO489" s="56"/>
      <c r="CP489" s="56"/>
      <c r="CQ489" s="56"/>
      <c r="CR489" s="56"/>
      <c r="CS489" s="56"/>
      <c r="CT489" s="56"/>
      <c r="CU489" s="56"/>
      <c r="CV489" s="56"/>
      <c r="CW489" s="56"/>
      <c r="CX489" s="56"/>
      <c r="CY489" s="56"/>
      <c r="CZ489" s="56"/>
      <c r="DA489" s="56"/>
      <c r="DB489" s="56"/>
      <c r="DC489" s="56"/>
      <c r="DD489" s="56"/>
      <c r="DE489" s="56"/>
      <c r="DF489" s="56"/>
      <c r="DG489" s="56"/>
      <c r="DH489" s="56"/>
      <c r="DI489" s="56"/>
      <c r="DJ489" s="56"/>
      <c r="DK489" s="56"/>
      <c r="DL489" s="56"/>
      <c r="DM489" s="56"/>
      <c r="DN489" s="56"/>
      <c r="DO489" s="56"/>
      <c r="DP489" s="56"/>
      <c r="DQ489" s="56"/>
      <c r="DR489" s="56"/>
      <c r="DS489" s="56"/>
      <c r="DT489" s="56"/>
      <c r="DU489" s="56"/>
      <c r="DV489" s="56"/>
      <c r="DW489" s="56"/>
      <c r="DX489" s="56"/>
      <c r="DY489" s="56"/>
      <c r="DZ489" s="56"/>
      <c r="EA489" s="56"/>
      <c r="EB489" s="56"/>
      <c r="EC489" s="56"/>
      <c r="ED489" s="56"/>
      <c r="EE489" s="56"/>
      <c r="EF489" s="56"/>
      <c r="EG489" s="56"/>
      <c r="EH489" s="56"/>
      <c r="EI489" s="56"/>
      <c r="EJ489" s="56"/>
      <c r="EK489" s="56"/>
      <c r="EL489" s="56"/>
      <c r="EM489" s="56"/>
      <c r="EN489" s="56"/>
      <c r="EO489" s="56"/>
      <c r="EP489" s="56"/>
      <c r="EQ489" s="56"/>
      <c r="ER489" s="56"/>
      <c r="ES489" s="56"/>
      <c r="ET489" s="56"/>
      <c r="EU489" s="56"/>
      <c r="EV489" s="56"/>
      <c r="EW489" s="56"/>
      <c r="EX489" s="56"/>
      <c r="EY489" s="56"/>
      <c r="EZ489" s="56"/>
      <c r="FA489" s="56"/>
      <c r="FB489" s="56"/>
      <c r="FC489" s="56"/>
      <c r="FD489" s="56"/>
      <c r="FE489" s="56"/>
      <c r="FF489" s="56"/>
      <c r="FG489" s="56"/>
      <c r="FH489" s="56"/>
      <c r="FI489" s="56"/>
      <c r="FJ489" s="56"/>
      <c r="FK489" s="56"/>
      <c r="FL489" s="56"/>
      <c r="FM489" s="56"/>
      <c r="FN489" s="56"/>
      <c r="FO489" s="56"/>
      <c r="FP489" s="56"/>
      <c r="FQ489" s="56"/>
      <c r="FR489" s="56"/>
      <c r="FS489" s="56"/>
      <c r="FT489" s="56"/>
      <c r="FU489" s="56"/>
      <c r="FV489" s="56"/>
      <c r="FW489" s="56"/>
      <c r="FX489" s="56"/>
      <c r="FY489" s="56"/>
      <c r="FZ489" s="56"/>
      <c r="GA489" s="56"/>
      <c r="GB489" s="56"/>
      <c r="GC489" s="56"/>
      <c r="GD489" s="56"/>
      <c r="GE489" s="56"/>
      <c r="GF489" s="56"/>
    </row>
    <row r="490" spans="1:188" s="1" customFormat="1" ht="15.75" x14ac:dyDescent="0.25">
      <c r="B490" s="7" t="s">
        <v>373</v>
      </c>
      <c r="C490" s="7"/>
      <c r="D490" s="7"/>
      <c r="E490" s="247"/>
      <c r="F490" s="247"/>
      <c r="G490" s="246"/>
      <c r="H490" s="141"/>
      <c r="I490" s="141"/>
      <c r="J490" s="242"/>
      <c r="K490" s="141"/>
      <c r="L490" s="242"/>
      <c r="M490" s="141"/>
      <c r="N490" s="242"/>
      <c r="O490" s="141"/>
      <c r="P490" s="242"/>
      <c r="Q490" s="141"/>
      <c r="R490" s="242"/>
      <c r="S490" s="141"/>
      <c r="T490" s="242"/>
      <c r="U490" s="141"/>
      <c r="V490" s="242"/>
      <c r="W490" s="141"/>
      <c r="X490" s="242"/>
      <c r="Y490" s="141"/>
      <c r="Z490" s="242"/>
      <c r="AA490" s="141"/>
      <c r="AB490" s="242" t="e">
        <f>+AB165-AB205-AB218-AB237</f>
        <v>#REF!</v>
      </c>
      <c r="AC490" s="141"/>
      <c r="AD490" s="141"/>
      <c r="AE490" s="141"/>
      <c r="AF490" s="141"/>
      <c r="AG490" s="141"/>
      <c r="AH490" s="141"/>
      <c r="AI490" s="141"/>
      <c r="AJ490" s="141"/>
      <c r="AK490" s="141"/>
      <c r="AL490" s="141"/>
      <c r="AM490" s="141"/>
      <c r="AN490" s="141"/>
      <c r="AO490" s="141"/>
      <c r="AP490" s="141"/>
      <c r="AQ490" s="141"/>
      <c r="AR490" s="141"/>
      <c r="AS490" s="141"/>
      <c r="AT490" s="141"/>
      <c r="AU490" s="141"/>
      <c r="AV490" s="141"/>
      <c r="AW490" s="141"/>
      <c r="AX490" s="141"/>
      <c r="AY490" s="141"/>
      <c r="AZ490" s="141"/>
      <c r="BA490" s="141"/>
      <c r="BB490" s="141"/>
      <c r="BC490" s="141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6"/>
      <c r="BQ490" s="56"/>
      <c r="BR490" s="56"/>
      <c r="BS490" s="56"/>
      <c r="BT490" s="56"/>
      <c r="BU490" s="56"/>
      <c r="BV490" s="56"/>
      <c r="BW490" s="56"/>
      <c r="BX490" s="56"/>
      <c r="BY490" s="56"/>
      <c r="BZ490" s="56"/>
      <c r="CA490" s="56"/>
      <c r="CB490" s="56"/>
      <c r="CC490" s="56"/>
      <c r="CD490" s="56"/>
      <c r="CE490" s="56"/>
      <c r="CF490" s="56"/>
      <c r="CG490" s="56"/>
      <c r="CH490" s="56"/>
      <c r="CI490" s="56"/>
      <c r="CJ490" s="56"/>
      <c r="CK490" s="56"/>
      <c r="CL490" s="56"/>
      <c r="CM490" s="56"/>
      <c r="CN490" s="56"/>
      <c r="CO490" s="56"/>
      <c r="CP490" s="56"/>
      <c r="CQ490" s="56"/>
      <c r="CR490" s="56"/>
      <c r="CS490" s="56"/>
      <c r="CT490" s="56"/>
      <c r="CU490" s="56"/>
      <c r="CV490" s="56"/>
      <c r="CW490" s="56"/>
      <c r="CX490" s="56"/>
      <c r="CY490" s="56"/>
      <c r="CZ490" s="56"/>
      <c r="DA490" s="56"/>
      <c r="DB490" s="56"/>
      <c r="DC490" s="56"/>
      <c r="DD490" s="56"/>
      <c r="DE490" s="56"/>
      <c r="DF490" s="56"/>
      <c r="DG490" s="56"/>
      <c r="DH490" s="56"/>
      <c r="DI490" s="56"/>
      <c r="DJ490" s="56"/>
      <c r="DK490" s="56"/>
      <c r="DL490" s="56"/>
      <c r="DM490" s="56"/>
      <c r="DN490" s="56"/>
      <c r="DO490" s="56"/>
      <c r="DP490" s="56"/>
      <c r="DQ490" s="56"/>
      <c r="DR490" s="56"/>
      <c r="DS490" s="56"/>
      <c r="DT490" s="56"/>
      <c r="DU490" s="56"/>
      <c r="DV490" s="56"/>
      <c r="DW490" s="56"/>
      <c r="DX490" s="56"/>
      <c r="DY490" s="56"/>
      <c r="DZ490" s="56"/>
      <c r="EA490" s="56"/>
      <c r="EB490" s="56"/>
      <c r="EC490" s="56"/>
      <c r="ED490" s="56"/>
      <c r="EE490" s="56"/>
      <c r="EF490" s="56"/>
      <c r="EG490" s="56"/>
      <c r="EH490" s="56"/>
      <c r="EI490" s="56"/>
      <c r="EJ490" s="56"/>
      <c r="EK490" s="56"/>
      <c r="EL490" s="56"/>
      <c r="EM490" s="56"/>
      <c r="EN490" s="56"/>
      <c r="EO490" s="56"/>
      <c r="EP490" s="56"/>
      <c r="EQ490" s="56"/>
      <c r="ER490" s="56"/>
      <c r="ES490" s="56"/>
      <c r="ET490" s="56"/>
      <c r="EU490" s="56"/>
      <c r="EV490" s="56"/>
      <c r="EW490" s="56"/>
      <c r="EX490" s="56"/>
      <c r="EY490" s="56"/>
      <c r="EZ490" s="56"/>
      <c r="FA490" s="56"/>
      <c r="FB490" s="56"/>
      <c r="FC490" s="56"/>
      <c r="FD490" s="56"/>
      <c r="FE490" s="56"/>
      <c r="FF490" s="56"/>
      <c r="FG490" s="56"/>
      <c r="FH490" s="56"/>
      <c r="FI490" s="56"/>
      <c r="FJ490" s="56"/>
      <c r="FK490" s="56"/>
      <c r="FL490" s="56"/>
      <c r="FM490" s="56"/>
      <c r="FN490" s="56"/>
      <c r="FO490" s="56"/>
      <c r="FP490" s="56"/>
      <c r="FQ490" s="56"/>
      <c r="FR490" s="56"/>
      <c r="FS490" s="56"/>
      <c r="FT490" s="56"/>
      <c r="FU490" s="56"/>
      <c r="FV490" s="56"/>
      <c r="FW490" s="56"/>
      <c r="FX490" s="56"/>
      <c r="FY490" s="56"/>
      <c r="FZ490" s="56"/>
      <c r="GA490" s="56"/>
      <c r="GB490" s="56"/>
      <c r="GC490" s="56"/>
      <c r="GD490" s="56"/>
      <c r="GE490" s="56"/>
      <c r="GF490" s="56"/>
    </row>
    <row r="491" spans="1:188" s="1" customFormat="1" ht="15.75" x14ac:dyDescent="0.25">
      <c r="B491" s="7"/>
      <c r="C491" s="7"/>
      <c r="D491" s="7"/>
      <c r="E491" s="7"/>
      <c r="F491" s="248"/>
      <c r="G491" s="219"/>
      <c r="H491" s="141"/>
      <c r="I491" s="141"/>
      <c r="J491" s="242"/>
      <c r="K491" s="141"/>
      <c r="L491" s="242"/>
      <c r="M491" s="141"/>
      <c r="N491" s="242"/>
      <c r="O491" s="141"/>
      <c r="P491" s="242"/>
      <c r="Q491" s="141"/>
      <c r="R491" s="242"/>
      <c r="S491" s="141"/>
      <c r="T491" s="242"/>
      <c r="U491" s="141"/>
      <c r="V491" s="242"/>
      <c r="W491" s="141"/>
      <c r="X491" s="242"/>
      <c r="Y491" s="141"/>
      <c r="Z491" s="242"/>
      <c r="AA491" s="141"/>
      <c r="AB491" s="242" t="e">
        <f>+AB490+AB346+AB372+AB394</f>
        <v>#REF!</v>
      </c>
      <c r="AC491" s="141"/>
      <c r="AD491" s="141"/>
      <c r="AE491" s="141"/>
      <c r="AF491" s="141"/>
      <c r="AG491" s="141"/>
      <c r="AH491" s="141"/>
      <c r="AI491" s="141"/>
      <c r="AJ491" s="141"/>
      <c r="AK491" s="141"/>
      <c r="AL491" s="141"/>
      <c r="AM491" s="141"/>
      <c r="AN491" s="141"/>
      <c r="AO491" s="141"/>
      <c r="AP491" s="141"/>
      <c r="AQ491" s="141"/>
      <c r="AR491" s="141"/>
      <c r="AS491" s="141"/>
      <c r="AT491" s="141"/>
      <c r="AU491" s="141"/>
      <c r="AV491" s="141"/>
      <c r="AW491" s="141"/>
      <c r="AX491" s="141"/>
      <c r="AY491" s="141"/>
      <c r="AZ491" s="141"/>
      <c r="BA491" s="141"/>
      <c r="BB491" s="141"/>
      <c r="BC491" s="141"/>
      <c r="BD491" s="56"/>
      <c r="BE491" s="56"/>
      <c r="BF491" s="56"/>
      <c r="BG491" s="56"/>
      <c r="BH491" s="56"/>
      <c r="BI491" s="56"/>
      <c r="BJ491" s="56"/>
      <c r="BK491" s="56"/>
      <c r="BL491" s="56"/>
      <c r="BM491" s="56"/>
      <c r="BN491" s="56"/>
      <c r="BO491" s="56"/>
      <c r="BP491" s="56"/>
      <c r="BQ491" s="56"/>
      <c r="BR491" s="56"/>
      <c r="BS491" s="56"/>
      <c r="BT491" s="56"/>
      <c r="BU491" s="56"/>
      <c r="BV491" s="56"/>
      <c r="BW491" s="56"/>
      <c r="BX491" s="56"/>
      <c r="BY491" s="56"/>
      <c r="BZ491" s="56"/>
      <c r="CA491" s="56"/>
      <c r="CB491" s="56"/>
      <c r="CC491" s="56"/>
      <c r="CD491" s="56"/>
      <c r="CE491" s="56"/>
      <c r="CF491" s="56"/>
      <c r="CG491" s="56"/>
      <c r="CH491" s="56"/>
      <c r="CI491" s="56"/>
      <c r="CJ491" s="56"/>
      <c r="CK491" s="56"/>
      <c r="CL491" s="56"/>
      <c r="CM491" s="56"/>
      <c r="CN491" s="56"/>
      <c r="CO491" s="56"/>
      <c r="CP491" s="56"/>
      <c r="CQ491" s="56"/>
      <c r="CR491" s="56"/>
      <c r="CS491" s="56"/>
      <c r="CT491" s="56"/>
      <c r="CU491" s="56"/>
      <c r="CV491" s="56"/>
      <c r="CW491" s="56"/>
      <c r="CX491" s="56"/>
      <c r="CY491" s="56"/>
      <c r="CZ491" s="56"/>
      <c r="DA491" s="56"/>
      <c r="DB491" s="56"/>
      <c r="DC491" s="56"/>
      <c r="DD491" s="56"/>
      <c r="DE491" s="56"/>
      <c r="DF491" s="56"/>
      <c r="DG491" s="56"/>
      <c r="DH491" s="56"/>
      <c r="DI491" s="56"/>
      <c r="DJ491" s="56"/>
      <c r="DK491" s="56"/>
      <c r="DL491" s="56"/>
      <c r="DM491" s="56"/>
      <c r="DN491" s="56"/>
      <c r="DO491" s="56"/>
      <c r="DP491" s="56"/>
      <c r="DQ491" s="56"/>
      <c r="DR491" s="56"/>
      <c r="DS491" s="56"/>
      <c r="DT491" s="56"/>
      <c r="DU491" s="56"/>
      <c r="DV491" s="56"/>
      <c r="DW491" s="56"/>
      <c r="DX491" s="56"/>
      <c r="DY491" s="56"/>
      <c r="DZ491" s="56"/>
      <c r="EA491" s="56"/>
      <c r="EB491" s="56"/>
      <c r="EC491" s="56"/>
      <c r="ED491" s="56"/>
      <c r="EE491" s="56"/>
      <c r="EF491" s="56"/>
      <c r="EG491" s="56"/>
      <c r="EH491" s="56"/>
      <c r="EI491" s="56"/>
      <c r="EJ491" s="56"/>
      <c r="EK491" s="56"/>
      <c r="EL491" s="56"/>
      <c r="EM491" s="56"/>
      <c r="EN491" s="56"/>
      <c r="EO491" s="56"/>
      <c r="EP491" s="56"/>
      <c r="EQ491" s="56"/>
      <c r="ER491" s="56"/>
      <c r="ES491" s="56"/>
      <c r="ET491" s="56"/>
      <c r="EU491" s="56"/>
      <c r="EV491" s="56"/>
      <c r="EW491" s="56"/>
      <c r="EX491" s="56"/>
      <c r="EY491" s="56"/>
      <c r="EZ491" s="56"/>
      <c r="FA491" s="56"/>
      <c r="FB491" s="56"/>
      <c r="FC491" s="56"/>
      <c r="FD491" s="56"/>
      <c r="FE491" s="56"/>
      <c r="FF491" s="56"/>
      <c r="FG491" s="56"/>
      <c r="FH491" s="56"/>
      <c r="FI491" s="56"/>
      <c r="FJ491" s="56"/>
      <c r="FK491" s="56"/>
      <c r="FL491" s="56"/>
      <c r="FM491" s="56"/>
      <c r="FN491" s="56"/>
      <c r="FO491" s="56"/>
      <c r="FP491" s="56"/>
      <c r="FQ491" s="56"/>
      <c r="FR491" s="56"/>
      <c r="FS491" s="56"/>
      <c r="FT491" s="56"/>
      <c r="FU491" s="56"/>
      <c r="FV491" s="56"/>
      <c r="FW491" s="56"/>
      <c r="FX491" s="56"/>
      <c r="FY491" s="56"/>
      <c r="FZ491" s="56"/>
      <c r="GA491" s="56"/>
      <c r="GB491" s="56"/>
      <c r="GC491" s="56"/>
      <c r="GD491" s="56"/>
      <c r="GE491" s="56"/>
      <c r="GF491" s="56"/>
    </row>
    <row r="492" spans="1:188" s="1" customFormat="1" ht="15.75" x14ac:dyDescent="0.25">
      <c r="B492" s="7" t="s">
        <v>374</v>
      </c>
      <c r="C492" s="7"/>
      <c r="D492" s="7"/>
      <c r="E492" s="7"/>
      <c r="F492" s="248" t="s">
        <v>376</v>
      </c>
      <c r="G492" s="219"/>
      <c r="H492" s="141"/>
      <c r="I492" s="141"/>
      <c r="J492" s="242"/>
      <c r="K492" s="141"/>
      <c r="L492" s="242"/>
      <c r="M492" s="141"/>
      <c r="N492" s="242"/>
      <c r="O492" s="141"/>
      <c r="P492" s="242"/>
      <c r="Q492" s="141"/>
      <c r="R492" s="242"/>
      <c r="S492" s="141"/>
      <c r="T492" s="242"/>
      <c r="U492" s="141"/>
      <c r="V492" s="242"/>
      <c r="W492" s="141"/>
      <c r="X492" s="242"/>
      <c r="Y492" s="141"/>
      <c r="Z492" s="242"/>
      <c r="AA492" s="141"/>
      <c r="AB492" s="242" t="e">
        <f>+AB346+AB372+AB375+AB394+AB490</f>
        <v>#REF!</v>
      </c>
      <c r="AC492" s="141"/>
      <c r="AD492" s="141"/>
      <c r="AE492" s="141"/>
      <c r="AF492" s="141"/>
      <c r="AG492" s="141"/>
      <c r="AH492" s="141"/>
      <c r="AI492" s="141"/>
      <c r="AJ492" s="141"/>
      <c r="AK492" s="141"/>
      <c r="AL492" s="141"/>
      <c r="AM492" s="141"/>
      <c r="AN492" s="141"/>
      <c r="AO492" s="141"/>
      <c r="AP492" s="141"/>
      <c r="AQ492" s="141"/>
      <c r="AR492" s="141"/>
      <c r="AS492" s="141"/>
      <c r="AT492" s="141"/>
      <c r="AU492" s="141"/>
      <c r="AV492" s="141"/>
      <c r="AW492" s="141"/>
      <c r="AX492" s="141"/>
      <c r="AY492" s="141"/>
      <c r="AZ492" s="141"/>
      <c r="BA492" s="141"/>
      <c r="BB492" s="141"/>
      <c r="BC492" s="141"/>
      <c r="BD492" s="56"/>
      <c r="BE492" s="56"/>
      <c r="BF492" s="56"/>
      <c r="BG492" s="56"/>
      <c r="BH492" s="56"/>
      <c r="BI492" s="56"/>
      <c r="BJ492" s="56"/>
      <c r="BK492" s="56"/>
      <c r="BL492" s="56"/>
      <c r="BM492" s="56"/>
      <c r="BN492" s="56"/>
      <c r="BO492" s="56"/>
      <c r="BP492" s="56"/>
      <c r="BQ492" s="56"/>
      <c r="BR492" s="56"/>
      <c r="BS492" s="56"/>
      <c r="BT492" s="56"/>
      <c r="BU492" s="56"/>
      <c r="BV492" s="56"/>
      <c r="BW492" s="56"/>
      <c r="BX492" s="56"/>
      <c r="BY492" s="56"/>
      <c r="BZ492" s="56"/>
      <c r="CA492" s="56"/>
      <c r="CB492" s="56"/>
      <c r="CC492" s="56"/>
      <c r="CD492" s="56"/>
      <c r="CE492" s="56"/>
      <c r="CF492" s="56"/>
      <c r="CG492" s="56"/>
      <c r="CH492" s="56"/>
      <c r="CI492" s="56"/>
      <c r="CJ492" s="56"/>
      <c r="CK492" s="56"/>
      <c r="CL492" s="56"/>
      <c r="CM492" s="56"/>
      <c r="CN492" s="56"/>
      <c r="CO492" s="56"/>
      <c r="CP492" s="56"/>
      <c r="CQ492" s="56"/>
      <c r="CR492" s="56"/>
      <c r="CS492" s="56"/>
      <c r="CT492" s="56"/>
      <c r="CU492" s="56"/>
      <c r="CV492" s="56"/>
      <c r="CW492" s="56"/>
      <c r="CX492" s="56"/>
      <c r="CY492" s="56"/>
      <c r="CZ492" s="56"/>
      <c r="DA492" s="56"/>
      <c r="DB492" s="56"/>
      <c r="DC492" s="56"/>
      <c r="DD492" s="56"/>
      <c r="DE492" s="56"/>
      <c r="DF492" s="56"/>
      <c r="DG492" s="56"/>
      <c r="DH492" s="56"/>
      <c r="DI492" s="56"/>
      <c r="DJ492" s="56"/>
      <c r="DK492" s="56"/>
      <c r="DL492" s="56"/>
      <c r="DM492" s="56"/>
      <c r="DN492" s="56"/>
      <c r="DO492" s="56"/>
      <c r="DP492" s="56"/>
      <c r="DQ492" s="56"/>
      <c r="DR492" s="56"/>
      <c r="DS492" s="56"/>
      <c r="DT492" s="56"/>
      <c r="DU492" s="56"/>
      <c r="DV492" s="56"/>
      <c r="DW492" s="56"/>
      <c r="DX492" s="56"/>
      <c r="DY492" s="56"/>
      <c r="DZ492" s="56"/>
      <c r="EA492" s="56"/>
      <c r="EB492" s="56"/>
      <c r="EC492" s="56"/>
      <c r="ED492" s="56"/>
      <c r="EE492" s="56"/>
      <c r="EF492" s="56"/>
      <c r="EG492" s="56"/>
      <c r="EH492" s="56"/>
      <c r="EI492" s="56"/>
      <c r="EJ492" s="56"/>
      <c r="EK492" s="56"/>
      <c r="EL492" s="56"/>
      <c r="EM492" s="56"/>
      <c r="EN492" s="56"/>
      <c r="EO492" s="56"/>
      <c r="EP492" s="56"/>
      <c r="EQ492" s="56"/>
      <c r="ER492" s="56"/>
      <c r="ES492" s="56"/>
      <c r="ET492" s="56"/>
      <c r="EU492" s="56"/>
      <c r="EV492" s="56"/>
      <c r="EW492" s="56"/>
      <c r="EX492" s="56"/>
      <c r="EY492" s="56"/>
      <c r="EZ492" s="56"/>
      <c r="FA492" s="56"/>
      <c r="FB492" s="56"/>
      <c r="FC492" s="56"/>
      <c r="FD492" s="56"/>
      <c r="FE492" s="56"/>
      <c r="FF492" s="56"/>
      <c r="FG492" s="56"/>
      <c r="FH492" s="56"/>
      <c r="FI492" s="56"/>
      <c r="FJ492" s="56"/>
      <c r="FK492" s="56"/>
      <c r="FL492" s="56"/>
      <c r="FM492" s="56"/>
      <c r="FN492" s="56"/>
      <c r="FO492" s="56"/>
      <c r="FP492" s="56"/>
      <c r="FQ492" s="56"/>
      <c r="FR492" s="56"/>
      <c r="FS492" s="56"/>
      <c r="FT492" s="56"/>
      <c r="FU492" s="56"/>
      <c r="FV492" s="56"/>
      <c r="FW492" s="56"/>
      <c r="FX492" s="56"/>
      <c r="FY492" s="56"/>
      <c r="FZ492" s="56"/>
      <c r="GA492" s="56"/>
      <c r="GB492" s="56"/>
      <c r="GC492" s="56"/>
      <c r="GD492" s="56"/>
      <c r="GE492" s="56"/>
      <c r="GF492" s="56"/>
    </row>
    <row r="493" spans="1:188" s="1" customFormat="1" ht="15.75" x14ac:dyDescent="0.25">
      <c r="B493" s="7"/>
      <c r="C493" s="7"/>
      <c r="D493" s="7"/>
      <c r="E493" s="7"/>
      <c r="F493" s="248"/>
      <c r="G493" s="219"/>
      <c r="H493" s="141"/>
      <c r="I493" s="141"/>
      <c r="J493" s="242"/>
      <c r="K493" s="141"/>
      <c r="L493" s="242"/>
      <c r="M493" s="141"/>
      <c r="N493" s="242"/>
      <c r="O493" s="141"/>
      <c r="P493" s="242"/>
      <c r="Q493" s="141"/>
      <c r="R493" s="242"/>
      <c r="S493" s="141"/>
      <c r="T493" s="242"/>
      <c r="U493" s="141"/>
      <c r="V493" s="242"/>
      <c r="W493" s="141"/>
      <c r="X493" s="242"/>
      <c r="Y493" s="141"/>
      <c r="Z493" s="242"/>
      <c r="AA493" s="141"/>
      <c r="AB493" s="242"/>
      <c r="AC493" s="141"/>
      <c r="AD493" s="141"/>
      <c r="AE493" s="141"/>
      <c r="AF493" s="141"/>
      <c r="AG493" s="141"/>
      <c r="AH493" s="141"/>
      <c r="AI493" s="141"/>
      <c r="AJ493" s="141"/>
      <c r="AK493" s="141"/>
      <c r="AL493" s="141"/>
      <c r="AM493" s="141"/>
      <c r="AN493" s="141"/>
      <c r="AO493" s="141"/>
      <c r="AP493" s="141"/>
      <c r="AQ493" s="141"/>
      <c r="AR493" s="141"/>
      <c r="AS493" s="141"/>
      <c r="AT493" s="141"/>
      <c r="AU493" s="141"/>
      <c r="AV493" s="141"/>
      <c r="AW493" s="141"/>
      <c r="AX493" s="141"/>
      <c r="AY493" s="141"/>
      <c r="AZ493" s="141"/>
      <c r="BA493" s="141"/>
      <c r="BB493" s="141"/>
      <c r="BC493" s="141"/>
      <c r="BD493" s="56"/>
      <c r="BE493" s="56"/>
      <c r="BF493" s="56"/>
      <c r="BG493" s="56"/>
      <c r="BH493" s="56"/>
      <c r="BI493" s="56"/>
      <c r="BJ493" s="56"/>
      <c r="BK493" s="56"/>
      <c r="BL493" s="56"/>
      <c r="BM493" s="56"/>
      <c r="BN493" s="56"/>
      <c r="BO493" s="56"/>
      <c r="BP493" s="56"/>
      <c r="BQ493" s="56"/>
      <c r="BR493" s="56"/>
      <c r="BS493" s="56"/>
      <c r="BT493" s="56"/>
      <c r="BU493" s="56"/>
      <c r="BV493" s="56"/>
      <c r="BW493" s="56"/>
      <c r="BX493" s="56"/>
      <c r="BY493" s="56"/>
      <c r="BZ493" s="56"/>
      <c r="CA493" s="56"/>
      <c r="CB493" s="56"/>
      <c r="CC493" s="56"/>
      <c r="CD493" s="56"/>
      <c r="CE493" s="56"/>
      <c r="CF493" s="56"/>
      <c r="CG493" s="56"/>
      <c r="CH493" s="56"/>
      <c r="CI493" s="56"/>
      <c r="CJ493" s="56"/>
      <c r="CK493" s="56"/>
      <c r="CL493" s="56"/>
      <c r="CM493" s="56"/>
      <c r="CN493" s="56"/>
      <c r="CO493" s="56"/>
      <c r="CP493" s="56"/>
      <c r="CQ493" s="56"/>
      <c r="CR493" s="56"/>
      <c r="CS493" s="56"/>
      <c r="CT493" s="56"/>
      <c r="CU493" s="56"/>
      <c r="CV493" s="56"/>
      <c r="CW493" s="56"/>
      <c r="CX493" s="56"/>
      <c r="CY493" s="56"/>
      <c r="CZ493" s="56"/>
      <c r="DA493" s="56"/>
      <c r="DB493" s="56"/>
      <c r="DC493" s="56"/>
      <c r="DD493" s="56"/>
      <c r="DE493" s="56"/>
      <c r="DF493" s="56"/>
      <c r="DG493" s="56"/>
      <c r="DH493" s="56"/>
      <c r="DI493" s="56"/>
      <c r="DJ493" s="56"/>
      <c r="DK493" s="56"/>
      <c r="DL493" s="56"/>
      <c r="DM493" s="56"/>
      <c r="DN493" s="56"/>
      <c r="DO493" s="56"/>
      <c r="DP493" s="56"/>
      <c r="DQ493" s="56"/>
      <c r="DR493" s="56"/>
      <c r="DS493" s="56"/>
      <c r="DT493" s="56"/>
      <c r="DU493" s="56"/>
      <c r="DV493" s="56"/>
      <c r="DW493" s="56"/>
      <c r="DX493" s="56"/>
      <c r="DY493" s="56"/>
      <c r="DZ493" s="56"/>
      <c r="EA493" s="56"/>
      <c r="EB493" s="56"/>
      <c r="EC493" s="56"/>
      <c r="ED493" s="56"/>
      <c r="EE493" s="56"/>
      <c r="EF493" s="56"/>
      <c r="EG493" s="56"/>
      <c r="EH493" s="56"/>
      <c r="EI493" s="56"/>
      <c r="EJ493" s="56"/>
      <c r="EK493" s="56"/>
      <c r="EL493" s="56"/>
      <c r="EM493" s="56"/>
      <c r="EN493" s="56"/>
      <c r="EO493" s="56"/>
      <c r="EP493" s="56"/>
      <c r="EQ493" s="56"/>
      <c r="ER493" s="56"/>
      <c r="ES493" s="56"/>
      <c r="ET493" s="56"/>
      <c r="EU493" s="56"/>
      <c r="EV493" s="56"/>
      <c r="EW493" s="56"/>
      <c r="EX493" s="56"/>
      <c r="EY493" s="56"/>
      <c r="EZ493" s="56"/>
      <c r="FA493" s="56"/>
      <c r="FB493" s="56"/>
      <c r="FC493" s="56"/>
      <c r="FD493" s="56"/>
      <c r="FE493" s="56"/>
      <c r="FF493" s="56"/>
      <c r="FG493" s="56"/>
      <c r="FH493" s="56"/>
      <c r="FI493" s="56"/>
      <c r="FJ493" s="56"/>
      <c r="FK493" s="56"/>
      <c r="FL493" s="56"/>
      <c r="FM493" s="56"/>
      <c r="FN493" s="56"/>
      <c r="FO493" s="56"/>
      <c r="FP493" s="56"/>
      <c r="FQ493" s="56"/>
      <c r="FR493" s="56"/>
      <c r="FS493" s="56"/>
      <c r="FT493" s="56"/>
      <c r="FU493" s="56"/>
      <c r="FV493" s="56"/>
      <c r="FW493" s="56"/>
      <c r="FX493" s="56"/>
      <c r="FY493" s="56"/>
      <c r="FZ493" s="56"/>
      <c r="GA493" s="56"/>
      <c r="GB493" s="56"/>
      <c r="GC493" s="56"/>
      <c r="GD493" s="56"/>
      <c r="GE493" s="56"/>
      <c r="GF493" s="56"/>
    </row>
    <row r="494" spans="1:188" s="1" customFormat="1" ht="15.75" x14ac:dyDescent="0.25">
      <c r="B494" s="7"/>
      <c r="C494" s="7"/>
      <c r="D494" s="7"/>
      <c r="E494" s="7"/>
      <c r="F494" s="248"/>
      <c r="G494" s="219"/>
      <c r="H494" s="141"/>
      <c r="I494" s="141"/>
      <c r="J494" s="242"/>
      <c r="K494" s="141"/>
      <c r="L494" s="242"/>
      <c r="M494" s="141"/>
      <c r="N494" s="242"/>
      <c r="O494" s="141"/>
      <c r="P494" s="242"/>
      <c r="Q494" s="141"/>
      <c r="R494" s="242"/>
      <c r="S494" s="141"/>
      <c r="T494" s="242"/>
      <c r="U494" s="141"/>
      <c r="V494" s="242"/>
      <c r="W494" s="141"/>
      <c r="X494" s="242"/>
      <c r="Y494" s="141"/>
      <c r="Z494" s="242"/>
      <c r="AA494" s="141"/>
      <c r="AB494" s="242"/>
      <c r="AC494" s="141"/>
      <c r="AD494" s="141"/>
      <c r="AE494" s="141"/>
      <c r="AF494" s="141"/>
      <c r="AG494" s="141"/>
      <c r="AH494" s="141"/>
      <c r="AI494" s="141"/>
      <c r="AJ494" s="141"/>
      <c r="AK494" s="141"/>
      <c r="AL494" s="141"/>
      <c r="AM494" s="141"/>
      <c r="AN494" s="141"/>
      <c r="AO494" s="141"/>
      <c r="AP494" s="141"/>
      <c r="AQ494" s="141"/>
      <c r="AR494" s="141"/>
      <c r="AS494" s="141"/>
      <c r="AT494" s="141"/>
      <c r="AU494" s="141"/>
      <c r="AV494" s="141"/>
      <c r="AW494" s="141"/>
      <c r="AX494" s="141"/>
      <c r="AY494" s="141"/>
      <c r="AZ494" s="141"/>
      <c r="BA494" s="141"/>
      <c r="BB494" s="141"/>
      <c r="BC494" s="141"/>
      <c r="BD494" s="56"/>
      <c r="BE494" s="56"/>
      <c r="BF494" s="56"/>
      <c r="BG494" s="56"/>
      <c r="BH494" s="56"/>
      <c r="BI494" s="56"/>
      <c r="BJ494" s="56"/>
      <c r="BK494" s="56"/>
      <c r="BL494" s="56"/>
      <c r="BM494" s="56"/>
      <c r="BN494" s="56"/>
      <c r="BO494" s="56"/>
      <c r="BP494" s="56"/>
      <c r="BQ494" s="56"/>
      <c r="BR494" s="56"/>
      <c r="BS494" s="56"/>
      <c r="BT494" s="56"/>
      <c r="BU494" s="56"/>
      <c r="BV494" s="56"/>
      <c r="BW494" s="56"/>
      <c r="BX494" s="56"/>
      <c r="BY494" s="56"/>
      <c r="BZ494" s="56"/>
      <c r="CA494" s="56"/>
      <c r="CB494" s="56"/>
      <c r="CC494" s="56"/>
      <c r="CD494" s="56"/>
      <c r="CE494" s="56"/>
      <c r="CF494" s="56"/>
      <c r="CG494" s="56"/>
      <c r="CH494" s="56"/>
      <c r="CI494" s="56"/>
      <c r="CJ494" s="56"/>
      <c r="CK494" s="56"/>
      <c r="CL494" s="56"/>
      <c r="CM494" s="56"/>
      <c r="CN494" s="56"/>
      <c r="CO494" s="56"/>
      <c r="CP494" s="56"/>
      <c r="CQ494" s="56"/>
      <c r="CR494" s="56"/>
      <c r="CS494" s="56"/>
      <c r="CT494" s="56"/>
      <c r="CU494" s="56"/>
      <c r="CV494" s="56"/>
      <c r="CW494" s="56"/>
      <c r="CX494" s="56"/>
      <c r="CY494" s="56"/>
      <c r="CZ494" s="56"/>
      <c r="DA494" s="56"/>
      <c r="DB494" s="56"/>
      <c r="DC494" s="56"/>
      <c r="DD494" s="56"/>
      <c r="DE494" s="56"/>
      <c r="DF494" s="56"/>
      <c r="DG494" s="56"/>
      <c r="DH494" s="56"/>
      <c r="DI494" s="56"/>
      <c r="DJ494" s="56"/>
      <c r="DK494" s="56"/>
      <c r="DL494" s="56"/>
      <c r="DM494" s="56"/>
      <c r="DN494" s="56"/>
      <c r="DO494" s="56"/>
      <c r="DP494" s="56"/>
      <c r="DQ494" s="56"/>
      <c r="DR494" s="56"/>
      <c r="DS494" s="56"/>
      <c r="DT494" s="56"/>
      <c r="DU494" s="56"/>
      <c r="DV494" s="56"/>
      <c r="DW494" s="56"/>
      <c r="DX494" s="56"/>
      <c r="DY494" s="56"/>
      <c r="DZ494" s="56"/>
      <c r="EA494" s="56"/>
      <c r="EB494" s="56"/>
      <c r="EC494" s="56"/>
      <c r="ED494" s="56"/>
      <c r="EE494" s="56"/>
      <c r="EF494" s="56"/>
      <c r="EG494" s="56"/>
      <c r="EH494" s="56"/>
      <c r="EI494" s="56"/>
      <c r="EJ494" s="56"/>
      <c r="EK494" s="56"/>
      <c r="EL494" s="56"/>
      <c r="EM494" s="56"/>
      <c r="EN494" s="56"/>
      <c r="EO494" s="56"/>
      <c r="EP494" s="56"/>
      <c r="EQ494" s="56"/>
      <c r="ER494" s="56"/>
      <c r="ES494" s="56"/>
      <c r="ET494" s="56"/>
      <c r="EU494" s="56"/>
      <c r="EV494" s="56"/>
      <c r="EW494" s="56"/>
      <c r="EX494" s="56"/>
      <c r="EY494" s="56"/>
      <c r="EZ494" s="56"/>
      <c r="FA494" s="56"/>
      <c r="FB494" s="56"/>
      <c r="FC494" s="56"/>
      <c r="FD494" s="56"/>
      <c r="FE494" s="56"/>
      <c r="FF494" s="56"/>
      <c r="FG494" s="56"/>
      <c r="FH494" s="56"/>
      <c r="FI494" s="56"/>
      <c r="FJ494" s="56"/>
      <c r="FK494" s="56"/>
      <c r="FL494" s="56"/>
      <c r="FM494" s="56"/>
      <c r="FN494" s="56"/>
      <c r="FO494" s="56"/>
      <c r="FP494" s="56"/>
      <c r="FQ494" s="56"/>
      <c r="FR494" s="56"/>
      <c r="FS494" s="56"/>
      <c r="FT494" s="56"/>
      <c r="FU494" s="56"/>
      <c r="FV494" s="56"/>
      <c r="FW494" s="56"/>
      <c r="FX494" s="56"/>
      <c r="FY494" s="56"/>
      <c r="FZ494" s="56"/>
      <c r="GA494" s="56"/>
      <c r="GB494" s="56"/>
      <c r="GC494" s="56"/>
      <c r="GD494" s="56"/>
      <c r="GE494" s="56"/>
      <c r="GF494" s="56"/>
    </row>
    <row r="495" spans="1:188" s="1" customFormat="1" ht="15.75" x14ac:dyDescent="0.25">
      <c r="B495" s="7"/>
      <c r="C495" s="7"/>
      <c r="D495" s="7"/>
      <c r="E495" s="7"/>
      <c r="F495" s="248" t="s">
        <v>375</v>
      </c>
      <c r="G495" s="219"/>
      <c r="H495" s="141"/>
      <c r="I495" s="141"/>
      <c r="J495" s="242"/>
      <c r="K495" s="141"/>
      <c r="L495" s="242"/>
      <c r="M495" s="141"/>
      <c r="N495" s="242"/>
      <c r="O495" s="141"/>
      <c r="P495" s="242"/>
      <c r="Q495" s="141"/>
      <c r="R495" s="242"/>
      <c r="S495" s="141"/>
      <c r="T495" s="242"/>
      <c r="U495" s="141"/>
      <c r="V495" s="242"/>
      <c r="W495" s="141"/>
      <c r="X495" s="242"/>
      <c r="Y495" s="141"/>
      <c r="Z495" s="242"/>
      <c r="AA495" s="141"/>
      <c r="AB495" s="242"/>
      <c r="AC495" s="141"/>
      <c r="AD495" s="141"/>
      <c r="AE495" s="141"/>
      <c r="AF495" s="141"/>
      <c r="AG495" s="141"/>
      <c r="AH495" s="141"/>
      <c r="AI495" s="141"/>
      <c r="AJ495" s="141"/>
      <c r="AK495" s="141"/>
      <c r="AL495" s="141"/>
      <c r="AM495" s="141"/>
      <c r="AN495" s="141"/>
      <c r="AO495" s="141"/>
      <c r="AP495" s="141"/>
      <c r="AQ495" s="141"/>
      <c r="AR495" s="141"/>
      <c r="AS495" s="141"/>
      <c r="AT495" s="141"/>
      <c r="AU495" s="141"/>
      <c r="AV495" s="141"/>
      <c r="AW495" s="141"/>
      <c r="AX495" s="141"/>
      <c r="AY495" s="141"/>
      <c r="AZ495" s="141"/>
      <c r="BA495" s="141"/>
      <c r="BB495" s="141"/>
      <c r="BC495" s="141"/>
      <c r="BD495" s="56"/>
      <c r="BE495" s="56"/>
      <c r="BF495" s="56"/>
      <c r="BG495" s="56"/>
      <c r="BH495" s="56"/>
      <c r="BI495" s="56"/>
      <c r="BJ495" s="56"/>
      <c r="BK495" s="56"/>
      <c r="BL495" s="56"/>
      <c r="BM495" s="56"/>
      <c r="BN495" s="56"/>
      <c r="BO495" s="56"/>
      <c r="BP495" s="56"/>
      <c r="BQ495" s="56"/>
      <c r="BR495" s="56"/>
      <c r="BS495" s="56"/>
      <c r="BT495" s="56"/>
      <c r="BU495" s="56"/>
      <c r="BV495" s="56"/>
      <c r="BW495" s="56"/>
      <c r="BX495" s="56"/>
      <c r="BY495" s="56"/>
      <c r="BZ495" s="56"/>
      <c r="CA495" s="56"/>
      <c r="CB495" s="56"/>
      <c r="CC495" s="56"/>
      <c r="CD495" s="56"/>
      <c r="CE495" s="56"/>
      <c r="CF495" s="56"/>
      <c r="CG495" s="56"/>
      <c r="CH495" s="56"/>
      <c r="CI495" s="56"/>
      <c r="CJ495" s="56"/>
      <c r="CK495" s="56"/>
      <c r="CL495" s="56"/>
      <c r="CM495" s="56"/>
      <c r="CN495" s="56"/>
      <c r="CO495" s="56"/>
      <c r="CP495" s="56"/>
      <c r="CQ495" s="56"/>
      <c r="CR495" s="56"/>
      <c r="CS495" s="56"/>
      <c r="CT495" s="56"/>
      <c r="CU495" s="56"/>
      <c r="CV495" s="56"/>
      <c r="CW495" s="56"/>
      <c r="CX495" s="56"/>
      <c r="CY495" s="56"/>
      <c r="CZ495" s="56"/>
      <c r="DA495" s="56"/>
      <c r="DB495" s="56"/>
      <c r="DC495" s="56"/>
      <c r="DD495" s="56"/>
      <c r="DE495" s="56"/>
      <c r="DF495" s="56"/>
      <c r="DG495" s="56"/>
      <c r="DH495" s="56"/>
      <c r="DI495" s="56"/>
      <c r="DJ495" s="56"/>
      <c r="DK495" s="56"/>
      <c r="DL495" s="56"/>
      <c r="DM495" s="56"/>
      <c r="DN495" s="56"/>
      <c r="DO495" s="56"/>
      <c r="DP495" s="56"/>
      <c r="DQ495" s="56"/>
      <c r="DR495" s="56"/>
      <c r="DS495" s="56"/>
      <c r="DT495" s="56"/>
      <c r="DU495" s="56"/>
      <c r="DV495" s="56"/>
      <c r="DW495" s="56"/>
      <c r="DX495" s="56"/>
      <c r="DY495" s="56"/>
      <c r="DZ495" s="56"/>
      <c r="EA495" s="56"/>
      <c r="EB495" s="56"/>
      <c r="EC495" s="56"/>
      <c r="ED495" s="56"/>
      <c r="EE495" s="56"/>
      <c r="EF495" s="56"/>
      <c r="EG495" s="56"/>
      <c r="EH495" s="56"/>
      <c r="EI495" s="56"/>
      <c r="EJ495" s="56"/>
      <c r="EK495" s="56"/>
      <c r="EL495" s="56"/>
      <c r="EM495" s="56"/>
      <c r="EN495" s="56"/>
      <c r="EO495" s="56"/>
      <c r="EP495" s="56"/>
      <c r="EQ495" s="56"/>
      <c r="ER495" s="56"/>
      <c r="ES495" s="56"/>
      <c r="ET495" s="56"/>
      <c r="EU495" s="56"/>
      <c r="EV495" s="56"/>
      <c r="EW495" s="56"/>
      <c r="EX495" s="56"/>
      <c r="EY495" s="56"/>
      <c r="EZ495" s="56"/>
      <c r="FA495" s="56"/>
      <c r="FB495" s="56"/>
      <c r="FC495" s="56"/>
      <c r="FD495" s="56"/>
      <c r="FE495" s="56"/>
      <c r="FF495" s="56"/>
      <c r="FG495" s="56"/>
      <c r="FH495" s="56"/>
      <c r="FI495" s="56"/>
      <c r="FJ495" s="56"/>
      <c r="FK495" s="56"/>
      <c r="FL495" s="56"/>
      <c r="FM495" s="56"/>
      <c r="FN495" s="56"/>
      <c r="FO495" s="56"/>
      <c r="FP495" s="56"/>
      <c r="FQ495" s="56"/>
      <c r="FR495" s="56"/>
      <c r="FS495" s="56"/>
      <c r="FT495" s="56"/>
      <c r="FU495" s="56"/>
      <c r="FV495" s="56"/>
      <c r="FW495" s="56"/>
      <c r="FX495" s="56"/>
      <c r="FY495" s="56"/>
      <c r="FZ495" s="56"/>
      <c r="GA495" s="56"/>
      <c r="GB495" s="56"/>
      <c r="GC495" s="56"/>
      <c r="GD495" s="56"/>
      <c r="GE495" s="56"/>
      <c r="GF495" s="56"/>
    </row>
    <row r="496" spans="1:188" s="1" customFormat="1" ht="15.75" x14ac:dyDescent="0.25">
      <c r="B496" s="7"/>
      <c r="C496" s="7"/>
      <c r="D496" s="7"/>
      <c r="E496" s="7"/>
      <c r="F496" s="248"/>
      <c r="G496" s="219"/>
      <c r="H496" s="141"/>
      <c r="I496" s="141"/>
      <c r="J496" s="242"/>
      <c r="K496" s="141"/>
      <c r="L496" s="242"/>
      <c r="M496" s="141"/>
      <c r="N496" s="242"/>
      <c r="O496" s="141"/>
      <c r="P496" s="242"/>
      <c r="Q496" s="141"/>
      <c r="R496" s="242"/>
      <c r="S496" s="141"/>
      <c r="T496" s="242"/>
      <c r="U496" s="141"/>
      <c r="V496" s="242"/>
      <c r="W496" s="141"/>
      <c r="X496" s="242"/>
      <c r="Y496" s="141"/>
      <c r="Z496" s="242"/>
      <c r="AA496" s="141"/>
      <c r="AB496" s="242"/>
      <c r="AC496" s="141"/>
      <c r="AD496" s="141"/>
      <c r="AE496" s="141"/>
      <c r="AF496" s="141"/>
      <c r="AG496" s="141"/>
      <c r="AH496" s="141"/>
      <c r="AI496" s="141"/>
      <c r="AJ496" s="141"/>
      <c r="AK496" s="141"/>
      <c r="AL496" s="141"/>
      <c r="AM496" s="141"/>
      <c r="AN496" s="141"/>
      <c r="AO496" s="141"/>
      <c r="AP496" s="141"/>
      <c r="AQ496" s="141"/>
      <c r="AR496" s="141"/>
      <c r="AS496" s="141"/>
      <c r="AT496" s="141"/>
      <c r="AU496" s="141"/>
      <c r="AV496" s="141"/>
      <c r="AW496" s="141"/>
      <c r="AX496" s="141"/>
      <c r="AY496" s="141"/>
      <c r="AZ496" s="141"/>
      <c r="BA496" s="141"/>
      <c r="BB496" s="141"/>
      <c r="BC496" s="141"/>
      <c r="BD496" s="56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6"/>
      <c r="BP496" s="56"/>
      <c r="BQ496" s="56"/>
      <c r="BR496" s="56"/>
      <c r="BS496" s="56"/>
      <c r="BT496" s="56"/>
      <c r="BU496" s="56"/>
      <c r="BV496" s="56"/>
      <c r="BW496" s="56"/>
      <c r="BX496" s="56"/>
      <c r="BY496" s="56"/>
      <c r="BZ496" s="56"/>
      <c r="CA496" s="56"/>
      <c r="CB496" s="56"/>
      <c r="CC496" s="56"/>
      <c r="CD496" s="56"/>
      <c r="CE496" s="56"/>
      <c r="CF496" s="56"/>
      <c r="CG496" s="56"/>
      <c r="CH496" s="56"/>
      <c r="CI496" s="56"/>
      <c r="CJ496" s="56"/>
      <c r="CK496" s="56"/>
      <c r="CL496" s="56"/>
      <c r="CM496" s="56"/>
      <c r="CN496" s="56"/>
      <c r="CO496" s="56"/>
      <c r="CP496" s="56"/>
      <c r="CQ496" s="56"/>
      <c r="CR496" s="56"/>
      <c r="CS496" s="56"/>
      <c r="CT496" s="56"/>
      <c r="CU496" s="56"/>
      <c r="CV496" s="56"/>
      <c r="CW496" s="56"/>
      <c r="CX496" s="56"/>
      <c r="CY496" s="56"/>
      <c r="CZ496" s="56"/>
      <c r="DA496" s="56"/>
      <c r="DB496" s="56"/>
      <c r="DC496" s="56"/>
      <c r="DD496" s="56"/>
      <c r="DE496" s="56"/>
      <c r="DF496" s="56"/>
      <c r="DG496" s="56"/>
      <c r="DH496" s="56"/>
      <c r="DI496" s="56"/>
      <c r="DJ496" s="56"/>
      <c r="DK496" s="56"/>
      <c r="DL496" s="56"/>
      <c r="DM496" s="56"/>
      <c r="DN496" s="56"/>
      <c r="DO496" s="56"/>
      <c r="DP496" s="56"/>
      <c r="DQ496" s="56"/>
      <c r="DR496" s="56"/>
      <c r="DS496" s="56"/>
      <c r="DT496" s="56"/>
      <c r="DU496" s="56"/>
      <c r="DV496" s="56"/>
      <c r="DW496" s="56"/>
      <c r="DX496" s="56"/>
      <c r="DY496" s="56"/>
      <c r="DZ496" s="56"/>
      <c r="EA496" s="56"/>
      <c r="EB496" s="56"/>
      <c r="EC496" s="56"/>
      <c r="ED496" s="56"/>
      <c r="EE496" s="56"/>
      <c r="EF496" s="56"/>
      <c r="EG496" s="56"/>
      <c r="EH496" s="56"/>
      <c r="EI496" s="56"/>
      <c r="EJ496" s="56"/>
      <c r="EK496" s="56"/>
      <c r="EL496" s="56"/>
      <c r="EM496" s="56"/>
      <c r="EN496" s="56"/>
      <c r="EO496" s="56"/>
      <c r="EP496" s="56"/>
      <c r="EQ496" s="56"/>
      <c r="ER496" s="56"/>
      <c r="ES496" s="56"/>
      <c r="ET496" s="56"/>
      <c r="EU496" s="56"/>
      <c r="EV496" s="56"/>
      <c r="EW496" s="56"/>
      <c r="EX496" s="56"/>
      <c r="EY496" s="56"/>
      <c r="EZ496" s="56"/>
      <c r="FA496" s="56"/>
      <c r="FB496" s="56"/>
      <c r="FC496" s="56"/>
      <c r="FD496" s="56"/>
      <c r="FE496" s="56"/>
      <c r="FF496" s="56"/>
      <c r="FG496" s="56"/>
      <c r="FH496" s="56"/>
      <c r="FI496" s="56"/>
      <c r="FJ496" s="56"/>
      <c r="FK496" s="56"/>
      <c r="FL496" s="56"/>
      <c r="FM496" s="56"/>
      <c r="FN496" s="56"/>
      <c r="FO496" s="56"/>
      <c r="FP496" s="56"/>
      <c r="FQ496" s="56"/>
      <c r="FR496" s="56"/>
      <c r="FS496" s="56"/>
      <c r="FT496" s="56"/>
      <c r="FU496" s="56"/>
      <c r="FV496" s="56"/>
      <c r="FW496" s="56"/>
      <c r="FX496" s="56"/>
      <c r="FY496" s="56"/>
      <c r="FZ496" s="56"/>
      <c r="GA496" s="56"/>
      <c r="GB496" s="56"/>
      <c r="GC496" s="56"/>
      <c r="GD496" s="56"/>
      <c r="GE496" s="56"/>
      <c r="GF496" s="56"/>
    </row>
    <row r="497" spans="1:188" s="1" customFormat="1" ht="15.75" x14ac:dyDescent="0.25">
      <c r="B497" s="7"/>
      <c r="C497" s="7"/>
      <c r="D497" s="7"/>
      <c r="E497" s="7"/>
      <c r="F497" s="7" t="s">
        <v>377</v>
      </c>
      <c r="G497" s="241"/>
      <c r="H497" s="141"/>
      <c r="I497" s="141"/>
      <c r="J497" s="242"/>
      <c r="K497" s="141"/>
      <c r="L497" s="242"/>
      <c r="M497" s="141"/>
      <c r="N497" s="242"/>
      <c r="O497" s="141"/>
      <c r="P497" s="242"/>
      <c r="Q497" s="141"/>
      <c r="R497" s="242"/>
      <c r="S497" s="141"/>
      <c r="T497" s="242"/>
      <c r="U497" s="141"/>
      <c r="V497" s="242"/>
      <c r="W497" s="141"/>
      <c r="X497" s="242"/>
      <c r="Y497" s="141"/>
      <c r="Z497" s="242"/>
      <c r="AA497" s="141"/>
      <c r="AB497" s="242"/>
      <c r="AC497" s="141"/>
      <c r="AD497" s="141"/>
      <c r="AE497" s="141"/>
      <c r="AF497" s="141"/>
      <c r="AG497" s="141"/>
      <c r="AH497" s="141"/>
      <c r="AI497" s="141"/>
      <c r="AJ497" s="141"/>
      <c r="AK497" s="141"/>
      <c r="AL497" s="141"/>
      <c r="AM497" s="141"/>
      <c r="AN497" s="141"/>
      <c r="AO497" s="141"/>
      <c r="AP497" s="141"/>
      <c r="AQ497" s="141"/>
      <c r="AR497" s="141"/>
      <c r="AS497" s="141"/>
      <c r="AT497" s="141"/>
      <c r="AU497" s="141"/>
      <c r="AV497" s="141"/>
      <c r="AW497" s="141"/>
      <c r="AX497" s="141"/>
      <c r="AY497" s="141"/>
      <c r="AZ497" s="141"/>
      <c r="BA497" s="141"/>
      <c r="BB497" s="141"/>
      <c r="BC497" s="141"/>
      <c r="BD497" s="56"/>
      <c r="BE497" s="56"/>
      <c r="BF497" s="56"/>
      <c r="BG497" s="56"/>
      <c r="BH497" s="56"/>
      <c r="BI497" s="56"/>
      <c r="BJ497" s="56"/>
      <c r="BK497" s="56"/>
      <c r="BL497" s="56"/>
      <c r="BM497" s="56"/>
      <c r="BN497" s="56"/>
      <c r="BO497" s="56"/>
      <c r="BP497" s="56"/>
      <c r="BQ497" s="56"/>
      <c r="BR497" s="56"/>
      <c r="BS497" s="56"/>
      <c r="BT497" s="56"/>
      <c r="BU497" s="56"/>
      <c r="BV497" s="56"/>
      <c r="BW497" s="56"/>
      <c r="BX497" s="56"/>
      <c r="BY497" s="56"/>
      <c r="BZ497" s="56"/>
      <c r="CA497" s="56"/>
      <c r="CB497" s="56"/>
      <c r="CC497" s="56"/>
      <c r="CD497" s="56"/>
      <c r="CE497" s="56"/>
      <c r="CF497" s="56"/>
      <c r="CG497" s="56"/>
      <c r="CH497" s="56"/>
      <c r="CI497" s="56"/>
      <c r="CJ497" s="56"/>
      <c r="CK497" s="56"/>
      <c r="CL497" s="56"/>
      <c r="CM497" s="56"/>
      <c r="CN497" s="56"/>
      <c r="CO497" s="56"/>
      <c r="CP497" s="56"/>
      <c r="CQ497" s="56"/>
      <c r="CR497" s="56"/>
      <c r="CS497" s="56"/>
      <c r="CT497" s="56"/>
      <c r="CU497" s="56"/>
      <c r="CV497" s="56"/>
      <c r="CW497" s="56"/>
      <c r="CX497" s="56"/>
      <c r="CY497" s="56"/>
      <c r="CZ497" s="56"/>
      <c r="DA497" s="56"/>
      <c r="DB497" s="56"/>
      <c r="DC497" s="56"/>
      <c r="DD497" s="56"/>
      <c r="DE497" s="56"/>
      <c r="DF497" s="56"/>
      <c r="DG497" s="56"/>
      <c r="DH497" s="56"/>
      <c r="DI497" s="56"/>
      <c r="DJ497" s="56"/>
      <c r="DK497" s="56"/>
      <c r="DL497" s="56"/>
      <c r="DM497" s="56"/>
      <c r="DN497" s="56"/>
      <c r="DO497" s="56"/>
      <c r="DP497" s="56"/>
      <c r="DQ497" s="56"/>
      <c r="DR497" s="56"/>
      <c r="DS497" s="56"/>
      <c r="DT497" s="56"/>
      <c r="DU497" s="56"/>
      <c r="DV497" s="56"/>
      <c r="DW497" s="56"/>
      <c r="DX497" s="56"/>
      <c r="DY497" s="56"/>
      <c r="DZ497" s="56"/>
      <c r="EA497" s="56"/>
      <c r="EB497" s="56"/>
      <c r="EC497" s="56"/>
      <c r="ED497" s="56"/>
      <c r="EE497" s="56"/>
      <c r="EF497" s="56"/>
      <c r="EG497" s="56"/>
      <c r="EH497" s="56"/>
      <c r="EI497" s="56"/>
      <c r="EJ497" s="56"/>
      <c r="EK497" s="56"/>
      <c r="EL497" s="56"/>
      <c r="EM497" s="56"/>
      <c r="EN497" s="56"/>
      <c r="EO497" s="56"/>
      <c r="EP497" s="56"/>
      <c r="EQ497" s="56"/>
      <c r="ER497" s="56"/>
      <c r="ES497" s="56"/>
      <c r="ET497" s="56"/>
      <c r="EU497" s="56"/>
      <c r="EV497" s="56"/>
      <c r="EW497" s="56"/>
      <c r="EX497" s="56"/>
      <c r="EY497" s="56"/>
      <c r="EZ497" s="56"/>
      <c r="FA497" s="56"/>
      <c r="FB497" s="56"/>
      <c r="FC497" s="56"/>
      <c r="FD497" s="56"/>
      <c r="FE497" s="56"/>
      <c r="FF497" s="56"/>
      <c r="FG497" s="56"/>
      <c r="FH497" s="56"/>
      <c r="FI497" s="56"/>
      <c r="FJ497" s="56"/>
      <c r="FK497" s="56"/>
      <c r="FL497" s="56"/>
      <c r="FM497" s="56"/>
      <c r="FN497" s="56"/>
      <c r="FO497" s="56"/>
      <c r="FP497" s="56"/>
      <c r="FQ497" s="56"/>
      <c r="FR497" s="56"/>
      <c r="FS497" s="56"/>
      <c r="FT497" s="56"/>
      <c r="FU497" s="56"/>
      <c r="FV497" s="56"/>
      <c r="FW497" s="56"/>
      <c r="FX497" s="56"/>
      <c r="FY497" s="56"/>
      <c r="FZ497" s="56"/>
      <c r="GA497" s="56"/>
      <c r="GB497" s="56"/>
      <c r="GC497" s="56"/>
      <c r="GD497" s="56"/>
      <c r="GE497" s="56"/>
      <c r="GF497" s="56"/>
    </row>
    <row r="498" spans="1:188" s="1" customFormat="1" ht="15.75" x14ac:dyDescent="0.25">
      <c r="B498" s="7"/>
      <c r="C498" s="7"/>
      <c r="D498" s="7"/>
      <c r="E498" s="7"/>
      <c r="F498" s="7"/>
      <c r="G498" s="249"/>
      <c r="H498" s="141"/>
      <c r="I498" s="141"/>
      <c r="J498" s="242"/>
      <c r="K498" s="141"/>
      <c r="L498" s="242"/>
      <c r="M498" s="141"/>
      <c r="N498" s="242"/>
      <c r="O498" s="141"/>
      <c r="P498" s="242"/>
      <c r="Q498" s="141"/>
      <c r="R498" s="242"/>
      <c r="S498" s="141"/>
      <c r="T498" s="242"/>
      <c r="U498" s="141"/>
      <c r="V498" s="242"/>
      <c r="W498" s="141"/>
      <c r="X498" s="242"/>
      <c r="Y498" s="141"/>
      <c r="Z498" s="242"/>
      <c r="AA498" s="141"/>
      <c r="AB498" s="242"/>
      <c r="AC498" s="141"/>
      <c r="AD498" s="141"/>
      <c r="AE498" s="141"/>
      <c r="AF498" s="141"/>
      <c r="AG498" s="141"/>
      <c r="AH498" s="141"/>
      <c r="AI498" s="141"/>
      <c r="AJ498" s="141"/>
      <c r="AK498" s="141"/>
      <c r="AL498" s="141"/>
      <c r="AM498" s="141"/>
      <c r="AN498" s="141"/>
      <c r="AO498" s="141"/>
      <c r="AP498" s="141"/>
      <c r="AQ498" s="141"/>
      <c r="AR498" s="141"/>
      <c r="AS498" s="141"/>
      <c r="AT498" s="141"/>
      <c r="AU498" s="141"/>
      <c r="AV498" s="141"/>
      <c r="AW498" s="141"/>
      <c r="AX498" s="141"/>
      <c r="AY498" s="141"/>
      <c r="AZ498" s="141"/>
      <c r="BA498" s="141"/>
      <c r="BB498" s="141"/>
      <c r="BC498" s="141"/>
      <c r="BD498" s="56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6"/>
      <c r="BP498" s="56"/>
      <c r="BQ498" s="56"/>
      <c r="BR498" s="56"/>
      <c r="BS498" s="56"/>
      <c r="BT498" s="56"/>
      <c r="BU498" s="56"/>
      <c r="BV498" s="56"/>
      <c r="BW498" s="56"/>
      <c r="BX498" s="56"/>
      <c r="BY498" s="56"/>
      <c r="BZ498" s="56"/>
      <c r="CA498" s="56"/>
      <c r="CB498" s="56"/>
      <c r="CC498" s="56"/>
      <c r="CD498" s="56"/>
      <c r="CE498" s="56"/>
      <c r="CF498" s="56"/>
      <c r="CG498" s="56"/>
      <c r="CH498" s="56"/>
      <c r="CI498" s="56"/>
      <c r="CJ498" s="56"/>
      <c r="CK498" s="56"/>
      <c r="CL498" s="56"/>
      <c r="CM498" s="56"/>
      <c r="CN498" s="56"/>
      <c r="CO498" s="56"/>
      <c r="CP498" s="56"/>
      <c r="CQ498" s="56"/>
      <c r="CR498" s="56"/>
      <c r="CS498" s="56"/>
      <c r="CT498" s="56"/>
      <c r="CU498" s="56"/>
      <c r="CV498" s="56"/>
      <c r="CW498" s="56"/>
      <c r="CX498" s="56"/>
      <c r="CY498" s="56"/>
      <c r="CZ498" s="56"/>
      <c r="DA498" s="56"/>
      <c r="DB498" s="56"/>
      <c r="DC498" s="56"/>
      <c r="DD498" s="56"/>
      <c r="DE498" s="56"/>
      <c r="DF498" s="56"/>
      <c r="DG498" s="56"/>
      <c r="DH498" s="56"/>
      <c r="DI498" s="56"/>
      <c r="DJ498" s="56"/>
      <c r="DK498" s="56"/>
      <c r="DL498" s="56"/>
      <c r="DM498" s="56"/>
      <c r="DN498" s="56"/>
      <c r="DO498" s="56"/>
      <c r="DP498" s="56"/>
      <c r="DQ498" s="56"/>
      <c r="DR498" s="56"/>
      <c r="DS498" s="56"/>
      <c r="DT498" s="56"/>
      <c r="DU498" s="56"/>
      <c r="DV498" s="56"/>
      <c r="DW498" s="56"/>
      <c r="DX498" s="56"/>
      <c r="DY498" s="56"/>
      <c r="DZ498" s="56"/>
      <c r="EA498" s="56"/>
      <c r="EB498" s="56"/>
      <c r="EC498" s="56"/>
      <c r="ED498" s="56"/>
      <c r="EE498" s="56"/>
      <c r="EF498" s="56"/>
      <c r="EG498" s="56"/>
      <c r="EH498" s="56"/>
      <c r="EI498" s="56"/>
      <c r="EJ498" s="56"/>
      <c r="EK498" s="56"/>
      <c r="EL498" s="56"/>
      <c r="EM498" s="56"/>
      <c r="EN498" s="56"/>
      <c r="EO498" s="56"/>
      <c r="EP498" s="56"/>
      <c r="EQ498" s="56"/>
      <c r="ER498" s="56"/>
      <c r="ES498" s="56"/>
      <c r="ET498" s="56"/>
      <c r="EU498" s="56"/>
      <c r="EV498" s="56"/>
      <c r="EW498" s="56"/>
      <c r="EX498" s="56"/>
      <c r="EY498" s="56"/>
      <c r="EZ498" s="56"/>
      <c r="FA498" s="56"/>
      <c r="FB498" s="56"/>
      <c r="FC498" s="56"/>
      <c r="FD498" s="56"/>
      <c r="FE498" s="56"/>
      <c r="FF498" s="56"/>
      <c r="FG498" s="56"/>
      <c r="FH498" s="56"/>
      <c r="FI498" s="56"/>
      <c r="FJ498" s="56"/>
      <c r="FK498" s="56"/>
      <c r="FL498" s="56"/>
      <c r="FM498" s="56"/>
      <c r="FN498" s="56"/>
      <c r="FO498" s="56"/>
      <c r="FP498" s="56"/>
      <c r="FQ498" s="56"/>
      <c r="FR498" s="56"/>
      <c r="FS498" s="56"/>
      <c r="FT498" s="56"/>
      <c r="FU498" s="56"/>
      <c r="FV498" s="56"/>
      <c r="FW498" s="56"/>
      <c r="FX498" s="56"/>
      <c r="FY498" s="56"/>
      <c r="FZ498" s="56"/>
      <c r="GA498" s="56"/>
      <c r="GB498" s="56"/>
      <c r="GC498" s="56"/>
      <c r="GD498" s="56"/>
      <c r="GE498" s="56"/>
      <c r="GF498" s="56"/>
    </row>
    <row r="499" spans="1:188" s="1" customFormat="1" ht="15.75" x14ac:dyDescent="0.25">
      <c r="A499" s="245"/>
      <c r="B499" s="7"/>
      <c r="C499" s="7"/>
      <c r="D499" s="7"/>
      <c r="E499" s="247"/>
      <c r="F499" s="7"/>
      <c r="G499" s="246"/>
      <c r="H499" s="141"/>
      <c r="I499" s="141"/>
      <c r="J499" s="242"/>
      <c r="K499" s="141"/>
      <c r="L499" s="242"/>
      <c r="M499" s="141"/>
      <c r="N499" s="242"/>
      <c r="O499" s="141"/>
      <c r="P499" s="242"/>
      <c r="Q499" s="141"/>
      <c r="R499" s="242"/>
      <c r="S499" s="141"/>
      <c r="T499" s="242"/>
      <c r="U499" s="141"/>
      <c r="V499" s="242"/>
      <c r="W499" s="141"/>
      <c r="X499" s="242"/>
      <c r="Y499" s="141"/>
      <c r="Z499" s="242"/>
      <c r="AA499" s="141"/>
      <c r="AB499" s="242"/>
      <c r="AC499" s="141"/>
      <c r="AD499" s="141"/>
      <c r="AE499" s="141"/>
      <c r="AF499" s="141"/>
      <c r="AG499" s="141"/>
      <c r="AH499" s="141"/>
      <c r="AI499" s="141"/>
      <c r="AJ499" s="141"/>
      <c r="AK499" s="141"/>
      <c r="AL499" s="141"/>
      <c r="AM499" s="141"/>
      <c r="AN499" s="141"/>
      <c r="AO499" s="141"/>
      <c r="AP499" s="141"/>
      <c r="AQ499" s="141"/>
      <c r="AR499" s="141"/>
      <c r="AS499" s="141"/>
      <c r="AT499" s="141"/>
      <c r="AU499" s="141"/>
      <c r="AV499" s="141"/>
      <c r="AW499" s="141"/>
      <c r="AX499" s="141"/>
      <c r="AY499" s="141"/>
      <c r="AZ499" s="141"/>
      <c r="BA499" s="141"/>
      <c r="BB499" s="141"/>
      <c r="BC499" s="141"/>
      <c r="BD499" s="56"/>
      <c r="BE499" s="56"/>
      <c r="BF499" s="56"/>
      <c r="BG499" s="56"/>
      <c r="BH499" s="56"/>
      <c r="BI499" s="56"/>
      <c r="BJ499" s="56"/>
      <c r="BK499" s="56"/>
      <c r="BL499" s="56"/>
      <c r="BM499" s="56"/>
      <c r="BN499" s="56"/>
      <c r="BO499" s="56"/>
      <c r="BP499" s="56"/>
      <c r="BQ499" s="56"/>
      <c r="BR499" s="56"/>
      <c r="BS499" s="56"/>
      <c r="BT499" s="56"/>
      <c r="BU499" s="56"/>
      <c r="BV499" s="56"/>
      <c r="BW499" s="56"/>
      <c r="BX499" s="56"/>
      <c r="BY499" s="56"/>
      <c r="BZ499" s="56"/>
      <c r="CA499" s="56"/>
      <c r="CB499" s="56"/>
      <c r="CC499" s="56"/>
      <c r="CD499" s="56"/>
      <c r="CE499" s="56"/>
      <c r="CF499" s="56"/>
      <c r="CG499" s="56"/>
      <c r="CH499" s="56"/>
      <c r="CI499" s="56"/>
      <c r="CJ499" s="56"/>
      <c r="CK499" s="56"/>
      <c r="CL499" s="56"/>
      <c r="CM499" s="56"/>
      <c r="CN499" s="56"/>
      <c r="CO499" s="56"/>
      <c r="CP499" s="56"/>
      <c r="CQ499" s="56"/>
      <c r="CR499" s="56"/>
      <c r="CS499" s="56"/>
      <c r="CT499" s="56"/>
      <c r="CU499" s="56"/>
      <c r="CV499" s="56"/>
      <c r="CW499" s="56"/>
      <c r="CX499" s="56"/>
      <c r="CY499" s="56"/>
      <c r="CZ499" s="56"/>
      <c r="DA499" s="56"/>
      <c r="DB499" s="56"/>
      <c r="DC499" s="56"/>
      <c r="DD499" s="56"/>
      <c r="DE499" s="56"/>
      <c r="DF499" s="56"/>
      <c r="DG499" s="56"/>
      <c r="DH499" s="56"/>
      <c r="DI499" s="56"/>
      <c r="DJ499" s="56"/>
      <c r="DK499" s="56"/>
      <c r="DL499" s="56"/>
      <c r="DM499" s="56"/>
      <c r="DN499" s="56"/>
      <c r="DO499" s="56"/>
      <c r="DP499" s="56"/>
      <c r="DQ499" s="56"/>
      <c r="DR499" s="56"/>
      <c r="DS499" s="56"/>
      <c r="DT499" s="56"/>
      <c r="DU499" s="56"/>
      <c r="DV499" s="56"/>
      <c r="DW499" s="56"/>
      <c r="DX499" s="56"/>
      <c r="DY499" s="56"/>
      <c r="DZ499" s="56"/>
      <c r="EA499" s="56"/>
      <c r="EB499" s="56"/>
      <c r="EC499" s="56"/>
      <c r="ED499" s="56"/>
      <c r="EE499" s="56"/>
      <c r="EF499" s="56"/>
      <c r="EG499" s="56"/>
      <c r="EH499" s="56"/>
      <c r="EI499" s="56"/>
      <c r="EJ499" s="56"/>
      <c r="EK499" s="56"/>
      <c r="EL499" s="56"/>
      <c r="EM499" s="56"/>
      <c r="EN499" s="56"/>
      <c r="EO499" s="56"/>
      <c r="EP499" s="56"/>
      <c r="EQ499" s="56"/>
      <c r="ER499" s="56"/>
      <c r="ES499" s="56"/>
      <c r="ET499" s="56"/>
      <c r="EU499" s="56"/>
      <c r="EV499" s="56"/>
      <c r="EW499" s="56"/>
      <c r="EX499" s="56"/>
      <c r="EY499" s="56"/>
      <c r="EZ499" s="56"/>
      <c r="FA499" s="56"/>
      <c r="FB499" s="56"/>
      <c r="FC499" s="56"/>
      <c r="FD499" s="56"/>
      <c r="FE499" s="56"/>
      <c r="FF499" s="56"/>
      <c r="FG499" s="56"/>
      <c r="FH499" s="56"/>
      <c r="FI499" s="56"/>
      <c r="FJ499" s="56"/>
      <c r="FK499" s="56"/>
      <c r="FL499" s="56"/>
      <c r="FM499" s="56"/>
      <c r="FN499" s="56"/>
      <c r="FO499" s="56"/>
      <c r="FP499" s="56"/>
      <c r="FQ499" s="56"/>
      <c r="FR499" s="56"/>
      <c r="FS499" s="56"/>
      <c r="FT499" s="56"/>
      <c r="FU499" s="56"/>
      <c r="FV499" s="56"/>
      <c r="FW499" s="56"/>
      <c r="FX499" s="56"/>
      <c r="FY499" s="56"/>
      <c r="FZ499" s="56"/>
      <c r="GA499" s="56"/>
      <c r="GB499" s="56"/>
      <c r="GC499" s="56"/>
      <c r="GD499" s="56"/>
      <c r="GE499" s="56"/>
      <c r="GF499" s="56"/>
    </row>
    <row r="500" spans="1:188" s="1" customFormat="1" ht="15.75" x14ac:dyDescent="0.25">
      <c r="B500" s="7"/>
      <c r="C500" s="7"/>
      <c r="D500" s="7"/>
      <c r="E500" s="247"/>
      <c r="F500" s="247"/>
      <c r="G500" s="246"/>
      <c r="H500" s="141"/>
      <c r="I500" s="141"/>
      <c r="J500" s="242"/>
      <c r="K500" s="141"/>
      <c r="L500" s="242"/>
      <c r="M500" s="141"/>
      <c r="N500" s="242"/>
      <c r="O500" s="141"/>
      <c r="P500" s="242"/>
      <c r="Q500" s="141"/>
      <c r="R500" s="242"/>
      <c r="S500" s="141"/>
      <c r="T500" s="242"/>
      <c r="U500" s="141"/>
      <c r="V500" s="242"/>
      <c r="W500" s="141"/>
      <c r="X500" s="242"/>
      <c r="Y500" s="141"/>
      <c r="Z500" s="242"/>
      <c r="AA500" s="141"/>
      <c r="AB500" s="242"/>
      <c r="AC500" s="141"/>
      <c r="AD500" s="141"/>
      <c r="AE500" s="141"/>
      <c r="AF500" s="141"/>
      <c r="AG500" s="141"/>
      <c r="AH500" s="141"/>
      <c r="AI500" s="141"/>
      <c r="AJ500" s="141"/>
      <c r="AK500" s="141"/>
      <c r="AL500" s="141"/>
      <c r="AM500" s="141"/>
      <c r="AN500" s="141"/>
      <c r="AO500" s="141"/>
      <c r="AP500" s="141"/>
      <c r="AQ500" s="141"/>
      <c r="AR500" s="141"/>
      <c r="AS500" s="141"/>
      <c r="AT500" s="141"/>
      <c r="AU500" s="141"/>
      <c r="AV500" s="141"/>
      <c r="AW500" s="141"/>
      <c r="AX500" s="141"/>
      <c r="AY500" s="141"/>
      <c r="AZ500" s="141"/>
      <c r="BA500" s="141"/>
      <c r="BB500" s="141"/>
      <c r="BC500" s="141"/>
      <c r="BD500" s="56"/>
      <c r="BE500" s="56"/>
      <c r="BF500" s="56"/>
      <c r="BG500" s="56"/>
      <c r="BH500" s="56"/>
      <c r="BI500" s="56"/>
      <c r="BJ500" s="56"/>
      <c r="BK500" s="56"/>
      <c r="BL500" s="56"/>
      <c r="BM500" s="56"/>
      <c r="BN500" s="56"/>
      <c r="BO500" s="56"/>
      <c r="BP500" s="56"/>
      <c r="BQ500" s="56"/>
      <c r="BR500" s="56"/>
      <c r="BS500" s="56"/>
      <c r="BT500" s="56"/>
      <c r="BU500" s="56"/>
      <c r="BV500" s="56"/>
      <c r="BW500" s="56"/>
      <c r="BX500" s="56"/>
      <c r="BY500" s="56"/>
      <c r="BZ500" s="56"/>
      <c r="CA500" s="56"/>
      <c r="CB500" s="56"/>
      <c r="CC500" s="56"/>
      <c r="CD500" s="56"/>
      <c r="CE500" s="56"/>
      <c r="CF500" s="56"/>
      <c r="CG500" s="56"/>
      <c r="CH500" s="56"/>
      <c r="CI500" s="56"/>
      <c r="CJ500" s="56"/>
      <c r="CK500" s="56"/>
      <c r="CL500" s="56"/>
      <c r="CM500" s="56"/>
      <c r="CN500" s="56"/>
      <c r="CO500" s="56"/>
      <c r="CP500" s="56"/>
      <c r="CQ500" s="56"/>
      <c r="CR500" s="56"/>
      <c r="CS500" s="56"/>
      <c r="CT500" s="56"/>
      <c r="CU500" s="56"/>
      <c r="CV500" s="56"/>
      <c r="CW500" s="56"/>
      <c r="CX500" s="56"/>
      <c r="CY500" s="56"/>
      <c r="CZ500" s="56"/>
      <c r="DA500" s="56"/>
      <c r="DB500" s="56"/>
      <c r="DC500" s="56"/>
      <c r="DD500" s="56"/>
      <c r="DE500" s="56"/>
      <c r="DF500" s="56"/>
      <c r="DG500" s="56"/>
      <c r="DH500" s="56"/>
      <c r="DI500" s="56"/>
      <c r="DJ500" s="56"/>
      <c r="DK500" s="56"/>
      <c r="DL500" s="56"/>
      <c r="DM500" s="56"/>
      <c r="DN500" s="56"/>
      <c r="DO500" s="56"/>
      <c r="DP500" s="56"/>
      <c r="DQ500" s="56"/>
      <c r="DR500" s="56"/>
      <c r="DS500" s="56"/>
      <c r="DT500" s="56"/>
      <c r="DU500" s="56"/>
      <c r="DV500" s="56"/>
      <c r="DW500" s="56"/>
      <c r="DX500" s="56"/>
      <c r="DY500" s="56"/>
      <c r="DZ500" s="56"/>
      <c r="EA500" s="56"/>
      <c r="EB500" s="56"/>
      <c r="EC500" s="56"/>
      <c r="ED500" s="56"/>
      <c r="EE500" s="56"/>
      <c r="EF500" s="56"/>
      <c r="EG500" s="56"/>
      <c r="EH500" s="56"/>
      <c r="EI500" s="56"/>
      <c r="EJ500" s="56"/>
      <c r="EK500" s="56"/>
      <c r="EL500" s="56"/>
      <c r="EM500" s="56"/>
      <c r="EN500" s="56"/>
      <c r="EO500" s="56"/>
      <c r="EP500" s="56"/>
      <c r="EQ500" s="56"/>
      <c r="ER500" s="56"/>
      <c r="ES500" s="56"/>
      <c r="ET500" s="56"/>
      <c r="EU500" s="56"/>
      <c r="EV500" s="56"/>
      <c r="EW500" s="56"/>
      <c r="EX500" s="56"/>
      <c r="EY500" s="56"/>
      <c r="EZ500" s="56"/>
      <c r="FA500" s="56"/>
      <c r="FB500" s="56"/>
      <c r="FC500" s="56"/>
      <c r="FD500" s="56"/>
      <c r="FE500" s="56"/>
      <c r="FF500" s="56"/>
      <c r="FG500" s="56"/>
      <c r="FH500" s="56"/>
      <c r="FI500" s="56"/>
      <c r="FJ500" s="56"/>
      <c r="FK500" s="56"/>
      <c r="FL500" s="56"/>
      <c r="FM500" s="56"/>
      <c r="FN500" s="56"/>
      <c r="FO500" s="56"/>
      <c r="FP500" s="56"/>
      <c r="FQ500" s="56"/>
      <c r="FR500" s="56"/>
      <c r="FS500" s="56"/>
      <c r="FT500" s="56"/>
      <c r="FU500" s="56"/>
      <c r="FV500" s="56"/>
      <c r="FW500" s="56"/>
      <c r="FX500" s="56"/>
      <c r="FY500" s="56"/>
      <c r="FZ500" s="56"/>
      <c r="GA500" s="56"/>
      <c r="GB500" s="56"/>
      <c r="GC500" s="56"/>
      <c r="GD500" s="56"/>
      <c r="GE500" s="56"/>
      <c r="GF500" s="56"/>
    </row>
    <row r="501" spans="1:188" s="1" customFormat="1" ht="15.75" x14ac:dyDescent="0.25">
      <c r="B501" s="7"/>
      <c r="C501" s="7"/>
      <c r="D501" s="7"/>
      <c r="E501" s="247"/>
      <c r="F501" s="247"/>
      <c r="G501" s="246"/>
      <c r="H501" s="141"/>
      <c r="I501" s="141"/>
      <c r="J501" s="242"/>
      <c r="K501" s="141"/>
      <c r="L501" s="242"/>
      <c r="M501" s="141"/>
      <c r="N501" s="242"/>
      <c r="O501" s="141"/>
      <c r="P501" s="242"/>
      <c r="Q501" s="141"/>
      <c r="R501" s="242"/>
      <c r="S501" s="141"/>
      <c r="T501" s="242"/>
      <c r="U501" s="141"/>
      <c r="V501" s="242"/>
      <c r="W501" s="141"/>
      <c r="X501" s="242"/>
      <c r="Y501" s="141"/>
      <c r="Z501" s="242"/>
      <c r="AA501" s="141"/>
      <c r="AB501" s="242"/>
      <c r="AC501" s="141"/>
      <c r="AD501" s="141"/>
      <c r="AE501" s="141"/>
      <c r="AF501" s="141"/>
      <c r="AG501" s="141"/>
      <c r="AH501" s="141"/>
      <c r="AI501" s="141"/>
      <c r="AJ501" s="141"/>
      <c r="AK501" s="141"/>
      <c r="AL501" s="141"/>
      <c r="AM501" s="141"/>
      <c r="AN501" s="141"/>
      <c r="AO501" s="141"/>
      <c r="AP501" s="141"/>
      <c r="AQ501" s="141"/>
      <c r="AR501" s="141"/>
      <c r="AS501" s="141"/>
      <c r="AT501" s="141"/>
      <c r="AU501" s="141"/>
      <c r="AV501" s="141"/>
      <c r="AW501" s="141"/>
      <c r="AX501" s="141"/>
      <c r="AY501" s="141"/>
      <c r="AZ501" s="141"/>
      <c r="BA501" s="141"/>
      <c r="BB501" s="141"/>
      <c r="BC501" s="141"/>
      <c r="BD501" s="56"/>
      <c r="BE501" s="56"/>
      <c r="BF501" s="56"/>
      <c r="BG501" s="56"/>
      <c r="BH501" s="56"/>
      <c r="BI501" s="56"/>
      <c r="BJ501" s="56"/>
      <c r="BK501" s="56"/>
      <c r="BL501" s="56"/>
      <c r="BM501" s="56"/>
      <c r="BN501" s="56"/>
      <c r="BO501" s="56"/>
      <c r="BP501" s="56"/>
      <c r="BQ501" s="56"/>
      <c r="BR501" s="56"/>
      <c r="BS501" s="56"/>
      <c r="BT501" s="56"/>
      <c r="BU501" s="56"/>
      <c r="BV501" s="56"/>
      <c r="BW501" s="56"/>
      <c r="BX501" s="56"/>
      <c r="BY501" s="56"/>
      <c r="BZ501" s="56"/>
      <c r="CA501" s="56"/>
      <c r="CB501" s="56"/>
      <c r="CC501" s="56"/>
      <c r="CD501" s="56"/>
      <c r="CE501" s="56"/>
      <c r="CF501" s="56"/>
      <c r="CG501" s="56"/>
      <c r="CH501" s="56"/>
      <c r="CI501" s="56"/>
      <c r="CJ501" s="56"/>
      <c r="CK501" s="56"/>
      <c r="CL501" s="56"/>
      <c r="CM501" s="56"/>
      <c r="CN501" s="56"/>
      <c r="CO501" s="56"/>
      <c r="CP501" s="56"/>
      <c r="CQ501" s="56"/>
      <c r="CR501" s="56"/>
      <c r="CS501" s="56"/>
      <c r="CT501" s="56"/>
      <c r="CU501" s="56"/>
      <c r="CV501" s="56"/>
      <c r="CW501" s="56"/>
      <c r="CX501" s="56"/>
      <c r="CY501" s="56"/>
      <c r="CZ501" s="56"/>
      <c r="DA501" s="56"/>
      <c r="DB501" s="56"/>
      <c r="DC501" s="56"/>
      <c r="DD501" s="56"/>
      <c r="DE501" s="56"/>
      <c r="DF501" s="56"/>
      <c r="DG501" s="56"/>
      <c r="DH501" s="56"/>
      <c r="DI501" s="56"/>
      <c r="DJ501" s="56"/>
      <c r="DK501" s="56"/>
      <c r="DL501" s="56"/>
      <c r="DM501" s="56"/>
      <c r="DN501" s="56"/>
      <c r="DO501" s="56"/>
      <c r="DP501" s="56"/>
      <c r="DQ501" s="56"/>
      <c r="DR501" s="56"/>
      <c r="DS501" s="56"/>
      <c r="DT501" s="56"/>
      <c r="DU501" s="56"/>
      <c r="DV501" s="56"/>
      <c r="DW501" s="56"/>
      <c r="DX501" s="56"/>
      <c r="DY501" s="56"/>
      <c r="DZ501" s="56"/>
      <c r="EA501" s="56"/>
      <c r="EB501" s="56"/>
      <c r="EC501" s="56"/>
      <c r="ED501" s="56"/>
      <c r="EE501" s="56"/>
      <c r="EF501" s="56"/>
      <c r="EG501" s="56"/>
      <c r="EH501" s="56"/>
      <c r="EI501" s="56"/>
      <c r="EJ501" s="56"/>
      <c r="EK501" s="56"/>
      <c r="EL501" s="56"/>
      <c r="EM501" s="56"/>
      <c r="EN501" s="56"/>
      <c r="EO501" s="56"/>
      <c r="EP501" s="56"/>
      <c r="EQ501" s="56"/>
      <c r="ER501" s="56"/>
      <c r="ES501" s="56"/>
      <c r="ET501" s="56"/>
      <c r="EU501" s="56"/>
      <c r="EV501" s="56"/>
      <c r="EW501" s="56"/>
      <c r="EX501" s="56"/>
      <c r="EY501" s="56"/>
      <c r="EZ501" s="56"/>
      <c r="FA501" s="56"/>
      <c r="FB501" s="56"/>
      <c r="FC501" s="56"/>
      <c r="FD501" s="56"/>
      <c r="FE501" s="56"/>
      <c r="FF501" s="56"/>
      <c r="FG501" s="56"/>
      <c r="FH501" s="56"/>
      <c r="FI501" s="56"/>
      <c r="FJ501" s="56"/>
      <c r="FK501" s="56"/>
      <c r="FL501" s="56"/>
      <c r="FM501" s="56"/>
      <c r="FN501" s="56"/>
      <c r="FO501" s="56"/>
      <c r="FP501" s="56"/>
      <c r="FQ501" s="56"/>
      <c r="FR501" s="56"/>
      <c r="FS501" s="56"/>
      <c r="FT501" s="56"/>
      <c r="FU501" s="56"/>
      <c r="FV501" s="56"/>
      <c r="FW501" s="56"/>
      <c r="FX501" s="56"/>
      <c r="FY501" s="56"/>
      <c r="FZ501" s="56"/>
      <c r="GA501" s="56"/>
      <c r="GB501" s="56"/>
      <c r="GC501" s="56"/>
      <c r="GD501" s="56"/>
      <c r="GE501" s="56"/>
      <c r="GF501" s="56"/>
    </row>
    <row r="502" spans="1:188" s="1" customFormat="1" ht="15.75" x14ac:dyDescent="0.25">
      <c r="B502" s="7"/>
      <c r="C502" s="7"/>
      <c r="D502" s="7"/>
      <c r="E502" s="7"/>
      <c r="F502" s="248"/>
      <c r="G502" s="219"/>
      <c r="H502" s="141"/>
      <c r="I502" s="141"/>
      <c r="J502" s="242"/>
      <c r="K502" s="141"/>
      <c r="L502" s="242"/>
      <c r="M502" s="141"/>
      <c r="N502" s="242"/>
      <c r="O502" s="141"/>
      <c r="P502" s="242"/>
      <c r="Q502" s="141"/>
      <c r="R502" s="242"/>
      <c r="S502" s="141"/>
      <c r="T502" s="242"/>
      <c r="U502" s="141"/>
      <c r="V502" s="242"/>
      <c r="W502" s="141"/>
      <c r="X502" s="242"/>
      <c r="Y502" s="141"/>
      <c r="Z502" s="242"/>
      <c r="AA502" s="141"/>
      <c r="AB502" s="242"/>
      <c r="AC502" s="141"/>
      <c r="AD502" s="141"/>
      <c r="AE502" s="141"/>
      <c r="AF502" s="141"/>
      <c r="AG502" s="141"/>
      <c r="AH502" s="141"/>
      <c r="AI502" s="141"/>
      <c r="AJ502" s="141"/>
      <c r="AK502" s="141"/>
      <c r="AL502" s="141"/>
      <c r="AM502" s="141"/>
      <c r="AN502" s="141"/>
      <c r="AO502" s="141"/>
      <c r="AP502" s="141"/>
      <c r="AQ502" s="141"/>
      <c r="AR502" s="141"/>
      <c r="AS502" s="141"/>
      <c r="AT502" s="141"/>
      <c r="AU502" s="141"/>
      <c r="AV502" s="141"/>
      <c r="AW502" s="141"/>
      <c r="AX502" s="141"/>
      <c r="AY502" s="141"/>
      <c r="AZ502" s="141"/>
      <c r="BA502" s="141"/>
      <c r="BB502" s="141"/>
      <c r="BC502" s="141"/>
      <c r="BD502" s="56"/>
      <c r="BE502" s="56"/>
      <c r="BF502" s="56"/>
      <c r="BG502" s="56"/>
      <c r="BH502" s="56"/>
      <c r="BI502" s="56"/>
      <c r="BJ502" s="56"/>
      <c r="BK502" s="56"/>
      <c r="BL502" s="56"/>
      <c r="BM502" s="56"/>
      <c r="BN502" s="56"/>
      <c r="BO502" s="56"/>
      <c r="BP502" s="56"/>
      <c r="BQ502" s="56"/>
      <c r="BR502" s="56"/>
      <c r="BS502" s="56"/>
      <c r="BT502" s="56"/>
      <c r="BU502" s="56"/>
      <c r="BV502" s="56"/>
      <c r="BW502" s="56"/>
      <c r="BX502" s="56"/>
      <c r="BY502" s="56"/>
      <c r="BZ502" s="56"/>
      <c r="CA502" s="56"/>
      <c r="CB502" s="56"/>
      <c r="CC502" s="56"/>
      <c r="CD502" s="56"/>
      <c r="CE502" s="56"/>
      <c r="CF502" s="56"/>
      <c r="CG502" s="56"/>
      <c r="CH502" s="56"/>
      <c r="CI502" s="56"/>
      <c r="CJ502" s="56"/>
      <c r="CK502" s="56"/>
      <c r="CL502" s="56"/>
      <c r="CM502" s="56"/>
      <c r="CN502" s="56"/>
      <c r="CO502" s="56"/>
      <c r="CP502" s="56"/>
      <c r="CQ502" s="56"/>
      <c r="CR502" s="56"/>
      <c r="CS502" s="56"/>
      <c r="CT502" s="56"/>
      <c r="CU502" s="56"/>
      <c r="CV502" s="56"/>
      <c r="CW502" s="56"/>
      <c r="CX502" s="56"/>
      <c r="CY502" s="56"/>
      <c r="CZ502" s="56"/>
      <c r="DA502" s="56"/>
      <c r="DB502" s="56"/>
      <c r="DC502" s="56"/>
      <c r="DD502" s="56"/>
      <c r="DE502" s="56"/>
      <c r="DF502" s="56"/>
      <c r="DG502" s="56"/>
      <c r="DH502" s="56"/>
      <c r="DI502" s="56"/>
      <c r="DJ502" s="56"/>
      <c r="DK502" s="56"/>
      <c r="DL502" s="56"/>
      <c r="DM502" s="56"/>
      <c r="DN502" s="56"/>
      <c r="DO502" s="56"/>
      <c r="DP502" s="56"/>
      <c r="DQ502" s="56"/>
      <c r="DR502" s="56"/>
      <c r="DS502" s="56"/>
      <c r="DT502" s="56"/>
      <c r="DU502" s="56"/>
      <c r="DV502" s="56"/>
      <c r="DW502" s="56"/>
      <c r="DX502" s="56"/>
      <c r="DY502" s="56"/>
      <c r="DZ502" s="56"/>
      <c r="EA502" s="56"/>
      <c r="EB502" s="56"/>
      <c r="EC502" s="56"/>
      <c r="ED502" s="56"/>
      <c r="EE502" s="56"/>
      <c r="EF502" s="56"/>
      <c r="EG502" s="56"/>
      <c r="EH502" s="56"/>
      <c r="EI502" s="56"/>
      <c r="EJ502" s="56"/>
      <c r="EK502" s="56"/>
      <c r="EL502" s="56"/>
      <c r="EM502" s="56"/>
      <c r="EN502" s="56"/>
      <c r="EO502" s="56"/>
      <c r="EP502" s="56"/>
      <c r="EQ502" s="56"/>
      <c r="ER502" s="56"/>
      <c r="ES502" s="56"/>
      <c r="ET502" s="56"/>
      <c r="EU502" s="56"/>
      <c r="EV502" s="56"/>
      <c r="EW502" s="56"/>
      <c r="EX502" s="56"/>
      <c r="EY502" s="56"/>
      <c r="EZ502" s="56"/>
      <c r="FA502" s="56"/>
      <c r="FB502" s="56"/>
      <c r="FC502" s="56"/>
      <c r="FD502" s="56"/>
      <c r="FE502" s="56"/>
      <c r="FF502" s="56"/>
      <c r="FG502" s="56"/>
      <c r="FH502" s="56"/>
      <c r="FI502" s="56"/>
      <c r="FJ502" s="56"/>
      <c r="FK502" s="56"/>
      <c r="FL502" s="56"/>
      <c r="FM502" s="56"/>
      <c r="FN502" s="56"/>
      <c r="FO502" s="56"/>
      <c r="FP502" s="56"/>
      <c r="FQ502" s="56"/>
      <c r="FR502" s="56"/>
      <c r="FS502" s="56"/>
      <c r="FT502" s="56"/>
      <c r="FU502" s="56"/>
      <c r="FV502" s="56"/>
      <c r="FW502" s="56"/>
      <c r="FX502" s="56"/>
      <c r="FY502" s="56"/>
      <c r="FZ502" s="56"/>
      <c r="GA502" s="56"/>
      <c r="GB502" s="56"/>
      <c r="GC502" s="56"/>
      <c r="GD502" s="56"/>
      <c r="GE502" s="56"/>
      <c r="GF502" s="56"/>
    </row>
    <row r="503" spans="1:188" s="1" customFormat="1" ht="15.75" x14ac:dyDescent="0.25">
      <c r="B503" s="7"/>
      <c r="C503" s="7"/>
      <c r="D503" s="7"/>
      <c r="E503" s="7"/>
      <c r="F503" s="248"/>
      <c r="G503" s="219"/>
      <c r="H503" s="141"/>
      <c r="I503" s="141"/>
      <c r="J503" s="242"/>
      <c r="K503" s="141"/>
      <c r="L503" s="242"/>
      <c r="M503" s="141"/>
      <c r="N503" s="242"/>
      <c r="O503" s="141"/>
      <c r="P503" s="242"/>
      <c r="Q503" s="141"/>
      <c r="R503" s="242"/>
      <c r="S503" s="141"/>
      <c r="T503" s="242"/>
      <c r="U503" s="141"/>
      <c r="V503" s="242"/>
      <c r="W503" s="141"/>
      <c r="X503" s="242"/>
      <c r="Y503" s="141"/>
      <c r="Z503" s="242"/>
      <c r="AA503" s="141"/>
      <c r="AB503" s="242"/>
      <c r="AC503" s="141"/>
      <c r="AD503" s="141"/>
      <c r="AE503" s="141"/>
      <c r="AF503" s="141"/>
      <c r="AG503" s="141"/>
      <c r="AH503" s="141"/>
      <c r="AI503" s="141"/>
      <c r="AJ503" s="141"/>
      <c r="AK503" s="141"/>
      <c r="AL503" s="141"/>
      <c r="AM503" s="141"/>
      <c r="AN503" s="141"/>
      <c r="AO503" s="141"/>
      <c r="AP503" s="141"/>
      <c r="AQ503" s="141"/>
      <c r="AR503" s="141"/>
      <c r="AS503" s="141"/>
      <c r="AT503" s="141"/>
      <c r="AU503" s="141"/>
      <c r="AV503" s="141"/>
      <c r="AW503" s="141"/>
      <c r="AX503" s="141"/>
      <c r="AY503" s="141"/>
      <c r="AZ503" s="141"/>
      <c r="BA503" s="141"/>
      <c r="BB503" s="141"/>
      <c r="BC503" s="141"/>
      <c r="BD503" s="56"/>
      <c r="BE503" s="56"/>
      <c r="BF503" s="56"/>
      <c r="BG503" s="56"/>
      <c r="BH503" s="56"/>
      <c r="BI503" s="56"/>
      <c r="BJ503" s="56"/>
      <c r="BK503" s="56"/>
      <c r="BL503" s="56"/>
      <c r="BM503" s="56"/>
      <c r="BN503" s="56"/>
      <c r="BO503" s="56"/>
      <c r="BP503" s="56"/>
      <c r="BQ503" s="56"/>
      <c r="BR503" s="56"/>
      <c r="BS503" s="56"/>
      <c r="BT503" s="56"/>
      <c r="BU503" s="56"/>
      <c r="BV503" s="56"/>
      <c r="BW503" s="56"/>
      <c r="BX503" s="56"/>
      <c r="BY503" s="56"/>
      <c r="BZ503" s="56"/>
      <c r="CA503" s="56"/>
      <c r="CB503" s="56"/>
      <c r="CC503" s="56"/>
      <c r="CD503" s="56"/>
      <c r="CE503" s="56"/>
      <c r="CF503" s="56"/>
      <c r="CG503" s="56"/>
      <c r="CH503" s="56"/>
      <c r="CI503" s="56"/>
      <c r="CJ503" s="56"/>
      <c r="CK503" s="56"/>
      <c r="CL503" s="56"/>
      <c r="CM503" s="56"/>
      <c r="CN503" s="56"/>
      <c r="CO503" s="56"/>
      <c r="CP503" s="56"/>
      <c r="CQ503" s="56"/>
      <c r="CR503" s="56"/>
      <c r="CS503" s="56"/>
      <c r="CT503" s="56"/>
      <c r="CU503" s="56"/>
      <c r="CV503" s="56"/>
      <c r="CW503" s="56"/>
      <c r="CX503" s="56"/>
      <c r="CY503" s="56"/>
      <c r="CZ503" s="56"/>
      <c r="DA503" s="56"/>
      <c r="DB503" s="56"/>
      <c r="DC503" s="56"/>
      <c r="DD503" s="56"/>
      <c r="DE503" s="56"/>
      <c r="DF503" s="56"/>
      <c r="DG503" s="56"/>
      <c r="DH503" s="56"/>
      <c r="DI503" s="56"/>
      <c r="DJ503" s="56"/>
      <c r="DK503" s="56"/>
      <c r="DL503" s="56"/>
      <c r="DM503" s="56"/>
      <c r="DN503" s="56"/>
      <c r="DO503" s="56"/>
      <c r="DP503" s="56"/>
      <c r="DQ503" s="56"/>
      <c r="DR503" s="56"/>
      <c r="DS503" s="56"/>
      <c r="DT503" s="56"/>
      <c r="DU503" s="56"/>
      <c r="DV503" s="56"/>
      <c r="DW503" s="56"/>
      <c r="DX503" s="56"/>
      <c r="DY503" s="56"/>
      <c r="DZ503" s="56"/>
      <c r="EA503" s="56"/>
      <c r="EB503" s="56"/>
      <c r="EC503" s="56"/>
      <c r="ED503" s="56"/>
      <c r="EE503" s="56"/>
      <c r="EF503" s="56"/>
      <c r="EG503" s="56"/>
      <c r="EH503" s="56"/>
      <c r="EI503" s="56"/>
      <c r="EJ503" s="56"/>
      <c r="EK503" s="56"/>
      <c r="EL503" s="56"/>
      <c r="EM503" s="56"/>
      <c r="EN503" s="56"/>
      <c r="EO503" s="56"/>
      <c r="EP503" s="56"/>
      <c r="EQ503" s="56"/>
      <c r="ER503" s="56"/>
      <c r="ES503" s="56"/>
      <c r="ET503" s="56"/>
      <c r="EU503" s="56"/>
      <c r="EV503" s="56"/>
      <c r="EW503" s="56"/>
      <c r="EX503" s="56"/>
      <c r="EY503" s="56"/>
      <c r="EZ503" s="56"/>
      <c r="FA503" s="56"/>
      <c r="FB503" s="56"/>
      <c r="FC503" s="56"/>
      <c r="FD503" s="56"/>
      <c r="FE503" s="56"/>
      <c r="FF503" s="56"/>
      <c r="FG503" s="56"/>
      <c r="FH503" s="56"/>
      <c r="FI503" s="56"/>
      <c r="FJ503" s="56"/>
      <c r="FK503" s="56"/>
      <c r="FL503" s="56"/>
      <c r="FM503" s="56"/>
      <c r="FN503" s="56"/>
      <c r="FO503" s="56"/>
      <c r="FP503" s="56"/>
      <c r="FQ503" s="56"/>
      <c r="FR503" s="56"/>
      <c r="FS503" s="56"/>
      <c r="FT503" s="56"/>
      <c r="FU503" s="56"/>
      <c r="FV503" s="56"/>
      <c r="FW503" s="56"/>
      <c r="FX503" s="56"/>
      <c r="FY503" s="56"/>
      <c r="FZ503" s="56"/>
      <c r="GA503" s="56"/>
      <c r="GB503" s="56"/>
      <c r="GC503" s="56"/>
      <c r="GD503" s="56"/>
      <c r="GE503" s="56"/>
      <c r="GF503" s="56"/>
    </row>
    <row r="504" spans="1:188" s="1" customFormat="1" ht="15.75" x14ac:dyDescent="0.25">
      <c r="B504" s="7"/>
      <c r="C504" s="7"/>
      <c r="D504" s="7"/>
      <c r="E504" s="7"/>
      <c r="F504" s="248"/>
      <c r="G504" s="219"/>
      <c r="H504" s="141"/>
      <c r="I504" s="141"/>
      <c r="J504" s="242"/>
      <c r="K504" s="141"/>
      <c r="L504" s="242"/>
      <c r="M504" s="141"/>
      <c r="N504" s="242"/>
      <c r="O504" s="141"/>
      <c r="P504" s="242"/>
      <c r="Q504" s="141"/>
      <c r="R504" s="242"/>
      <c r="S504" s="141"/>
      <c r="T504" s="242"/>
      <c r="U504" s="141"/>
      <c r="V504" s="242"/>
      <c r="W504" s="141"/>
      <c r="X504" s="242"/>
      <c r="Y504" s="141"/>
      <c r="Z504" s="242"/>
      <c r="AA504" s="141"/>
      <c r="AB504" s="242"/>
      <c r="AC504" s="141"/>
      <c r="AD504" s="141"/>
      <c r="AE504" s="141"/>
      <c r="AF504" s="141"/>
      <c r="AG504" s="141"/>
      <c r="AH504" s="141"/>
      <c r="AI504" s="141"/>
      <c r="AJ504" s="141"/>
      <c r="AK504" s="141"/>
      <c r="AL504" s="141"/>
      <c r="AM504" s="141"/>
      <c r="AN504" s="141"/>
      <c r="AO504" s="141"/>
      <c r="AP504" s="141"/>
      <c r="AQ504" s="141"/>
      <c r="AR504" s="141"/>
      <c r="AS504" s="141"/>
      <c r="AT504" s="141"/>
      <c r="AU504" s="141"/>
      <c r="AV504" s="141"/>
      <c r="AW504" s="141"/>
      <c r="AX504" s="141"/>
      <c r="AY504" s="141"/>
      <c r="AZ504" s="141"/>
      <c r="BA504" s="141"/>
      <c r="BB504" s="141"/>
      <c r="BC504" s="141"/>
      <c r="BD504" s="56"/>
      <c r="BE504" s="56"/>
      <c r="BF504" s="56"/>
      <c r="BG504" s="56"/>
      <c r="BH504" s="56"/>
      <c r="BI504" s="56"/>
      <c r="BJ504" s="56"/>
      <c r="BK504" s="56"/>
      <c r="BL504" s="56"/>
      <c r="BM504" s="56"/>
      <c r="BN504" s="56"/>
      <c r="BO504" s="56"/>
      <c r="BP504" s="56"/>
      <c r="BQ504" s="56"/>
      <c r="BR504" s="56"/>
      <c r="BS504" s="56"/>
      <c r="BT504" s="56"/>
      <c r="BU504" s="56"/>
      <c r="BV504" s="56"/>
      <c r="BW504" s="56"/>
      <c r="BX504" s="56"/>
      <c r="BY504" s="56"/>
      <c r="BZ504" s="56"/>
      <c r="CA504" s="56"/>
      <c r="CB504" s="56"/>
      <c r="CC504" s="56"/>
      <c r="CD504" s="56"/>
      <c r="CE504" s="56"/>
      <c r="CF504" s="56"/>
      <c r="CG504" s="56"/>
      <c r="CH504" s="56"/>
      <c r="CI504" s="56"/>
      <c r="CJ504" s="56"/>
      <c r="CK504" s="56"/>
      <c r="CL504" s="56"/>
      <c r="CM504" s="56"/>
      <c r="CN504" s="56"/>
      <c r="CO504" s="56"/>
      <c r="CP504" s="56"/>
      <c r="CQ504" s="56"/>
      <c r="CR504" s="56"/>
      <c r="CS504" s="56"/>
      <c r="CT504" s="56"/>
      <c r="CU504" s="56"/>
      <c r="CV504" s="56"/>
      <c r="CW504" s="56"/>
      <c r="CX504" s="56"/>
      <c r="CY504" s="56"/>
      <c r="CZ504" s="56"/>
      <c r="DA504" s="56"/>
      <c r="DB504" s="56"/>
      <c r="DC504" s="56"/>
      <c r="DD504" s="56"/>
      <c r="DE504" s="56"/>
      <c r="DF504" s="56"/>
      <c r="DG504" s="56"/>
      <c r="DH504" s="56"/>
      <c r="DI504" s="56"/>
      <c r="DJ504" s="56"/>
      <c r="DK504" s="56"/>
      <c r="DL504" s="56"/>
      <c r="DM504" s="56"/>
      <c r="DN504" s="56"/>
      <c r="DO504" s="56"/>
      <c r="DP504" s="56"/>
      <c r="DQ504" s="56"/>
      <c r="DR504" s="56"/>
      <c r="DS504" s="56"/>
      <c r="DT504" s="56"/>
      <c r="DU504" s="56"/>
      <c r="DV504" s="56"/>
      <c r="DW504" s="56"/>
      <c r="DX504" s="56"/>
      <c r="DY504" s="56"/>
      <c r="DZ504" s="56"/>
      <c r="EA504" s="56"/>
      <c r="EB504" s="56"/>
      <c r="EC504" s="56"/>
      <c r="ED504" s="56"/>
      <c r="EE504" s="56"/>
      <c r="EF504" s="56"/>
      <c r="EG504" s="56"/>
      <c r="EH504" s="56"/>
      <c r="EI504" s="56"/>
      <c r="EJ504" s="56"/>
      <c r="EK504" s="56"/>
      <c r="EL504" s="56"/>
      <c r="EM504" s="56"/>
      <c r="EN504" s="56"/>
      <c r="EO504" s="56"/>
      <c r="EP504" s="56"/>
      <c r="EQ504" s="56"/>
      <c r="ER504" s="56"/>
      <c r="ES504" s="56"/>
      <c r="ET504" s="56"/>
      <c r="EU504" s="56"/>
      <c r="EV504" s="56"/>
      <c r="EW504" s="56"/>
      <c r="EX504" s="56"/>
      <c r="EY504" s="56"/>
      <c r="EZ504" s="56"/>
      <c r="FA504" s="56"/>
      <c r="FB504" s="56"/>
      <c r="FC504" s="56"/>
      <c r="FD504" s="56"/>
      <c r="FE504" s="56"/>
      <c r="FF504" s="56"/>
      <c r="FG504" s="56"/>
      <c r="FH504" s="56"/>
      <c r="FI504" s="56"/>
      <c r="FJ504" s="56"/>
      <c r="FK504" s="56"/>
      <c r="FL504" s="56"/>
      <c r="FM504" s="56"/>
      <c r="FN504" s="56"/>
      <c r="FO504" s="56"/>
      <c r="FP504" s="56"/>
      <c r="FQ504" s="56"/>
      <c r="FR504" s="56"/>
      <c r="FS504" s="56"/>
      <c r="FT504" s="56"/>
      <c r="FU504" s="56"/>
      <c r="FV504" s="56"/>
      <c r="FW504" s="56"/>
      <c r="FX504" s="56"/>
      <c r="FY504" s="56"/>
      <c r="FZ504" s="56"/>
      <c r="GA504" s="56"/>
      <c r="GB504" s="56"/>
      <c r="GC504" s="56"/>
      <c r="GD504" s="56"/>
      <c r="GE504" s="56"/>
      <c r="GF504" s="56"/>
    </row>
    <row r="505" spans="1:188" s="1" customFormat="1" ht="15.75" x14ac:dyDescent="0.25">
      <c r="B505" s="7"/>
      <c r="C505" s="7"/>
      <c r="D505" s="7"/>
      <c r="E505" s="7"/>
      <c r="F505" s="248"/>
      <c r="G505" s="219"/>
      <c r="H505" s="141"/>
      <c r="I505" s="141"/>
      <c r="J505" s="242"/>
      <c r="K505" s="141"/>
      <c r="L505" s="242"/>
      <c r="M505" s="141"/>
      <c r="N505" s="242"/>
      <c r="O505" s="141"/>
      <c r="P505" s="242"/>
      <c r="Q505" s="141"/>
      <c r="R505" s="242"/>
      <c r="S505" s="141"/>
      <c r="T505" s="242"/>
      <c r="U505" s="141"/>
      <c r="V505" s="242"/>
      <c r="W505" s="141"/>
      <c r="X505" s="242"/>
      <c r="Y505" s="141"/>
      <c r="Z505" s="242"/>
      <c r="AA505" s="141"/>
      <c r="AB505" s="242"/>
      <c r="AC505" s="141"/>
      <c r="AD505" s="141"/>
      <c r="AE505" s="141"/>
      <c r="AF505" s="141"/>
      <c r="AG505" s="141"/>
      <c r="AH505" s="141"/>
      <c r="AI505" s="141"/>
      <c r="AJ505" s="141"/>
      <c r="AK505" s="141"/>
      <c r="AL505" s="141"/>
      <c r="AM505" s="141"/>
      <c r="AN505" s="141"/>
      <c r="AO505" s="141"/>
      <c r="AP505" s="141"/>
      <c r="AQ505" s="141"/>
      <c r="AR505" s="141"/>
      <c r="AS505" s="141"/>
      <c r="AT505" s="141"/>
      <c r="AU505" s="141"/>
      <c r="AV505" s="141"/>
      <c r="AW505" s="141"/>
      <c r="AX505" s="141"/>
      <c r="AY505" s="141"/>
      <c r="AZ505" s="141"/>
      <c r="BA505" s="141"/>
      <c r="BB505" s="141"/>
      <c r="BC505" s="141"/>
      <c r="BD505" s="56"/>
      <c r="BE505" s="56"/>
      <c r="BF505" s="56"/>
      <c r="BG505" s="56"/>
      <c r="BH505" s="56"/>
      <c r="BI505" s="56"/>
      <c r="BJ505" s="56"/>
      <c r="BK505" s="56"/>
      <c r="BL505" s="56"/>
      <c r="BM505" s="56"/>
      <c r="BN505" s="56"/>
      <c r="BO505" s="56"/>
      <c r="BP505" s="56"/>
      <c r="BQ505" s="56"/>
      <c r="BR505" s="56"/>
      <c r="BS505" s="56"/>
      <c r="BT505" s="56"/>
      <c r="BU505" s="56"/>
      <c r="BV505" s="56"/>
      <c r="BW505" s="56"/>
      <c r="BX505" s="56"/>
      <c r="BY505" s="56"/>
      <c r="BZ505" s="56"/>
      <c r="CA505" s="56"/>
      <c r="CB505" s="56"/>
      <c r="CC505" s="56"/>
      <c r="CD505" s="56"/>
      <c r="CE505" s="56"/>
      <c r="CF505" s="56"/>
      <c r="CG505" s="56"/>
      <c r="CH505" s="56"/>
      <c r="CI505" s="56"/>
      <c r="CJ505" s="56"/>
      <c r="CK505" s="56"/>
      <c r="CL505" s="56"/>
      <c r="CM505" s="56"/>
      <c r="CN505" s="56"/>
      <c r="CO505" s="56"/>
      <c r="CP505" s="56"/>
      <c r="CQ505" s="56"/>
      <c r="CR505" s="56"/>
      <c r="CS505" s="56"/>
      <c r="CT505" s="56"/>
      <c r="CU505" s="56"/>
      <c r="CV505" s="56"/>
      <c r="CW505" s="56"/>
      <c r="CX505" s="56"/>
      <c r="CY505" s="56"/>
      <c r="CZ505" s="56"/>
      <c r="DA505" s="56"/>
      <c r="DB505" s="56"/>
      <c r="DC505" s="56"/>
      <c r="DD505" s="56"/>
      <c r="DE505" s="56"/>
      <c r="DF505" s="56"/>
      <c r="DG505" s="56"/>
      <c r="DH505" s="56"/>
      <c r="DI505" s="56"/>
      <c r="DJ505" s="56"/>
      <c r="DK505" s="56"/>
      <c r="DL505" s="56"/>
      <c r="DM505" s="56"/>
      <c r="DN505" s="56"/>
      <c r="DO505" s="56"/>
      <c r="DP505" s="56"/>
      <c r="DQ505" s="56"/>
      <c r="DR505" s="56"/>
      <c r="DS505" s="56"/>
      <c r="DT505" s="56"/>
      <c r="DU505" s="56"/>
      <c r="DV505" s="56"/>
      <c r="DW505" s="56"/>
      <c r="DX505" s="56"/>
      <c r="DY505" s="56"/>
      <c r="DZ505" s="56"/>
      <c r="EA505" s="56"/>
      <c r="EB505" s="56"/>
      <c r="EC505" s="56"/>
      <c r="ED505" s="56"/>
      <c r="EE505" s="56"/>
      <c r="EF505" s="56"/>
      <c r="EG505" s="56"/>
      <c r="EH505" s="56"/>
      <c r="EI505" s="56"/>
      <c r="EJ505" s="56"/>
      <c r="EK505" s="56"/>
      <c r="EL505" s="56"/>
      <c r="EM505" s="56"/>
      <c r="EN505" s="56"/>
      <c r="EO505" s="56"/>
      <c r="EP505" s="56"/>
      <c r="EQ505" s="56"/>
      <c r="ER505" s="56"/>
      <c r="ES505" s="56"/>
      <c r="ET505" s="56"/>
      <c r="EU505" s="56"/>
      <c r="EV505" s="56"/>
      <c r="EW505" s="56"/>
      <c r="EX505" s="56"/>
      <c r="EY505" s="56"/>
      <c r="EZ505" s="56"/>
      <c r="FA505" s="56"/>
      <c r="FB505" s="56"/>
      <c r="FC505" s="56"/>
      <c r="FD505" s="56"/>
      <c r="FE505" s="56"/>
      <c r="FF505" s="56"/>
      <c r="FG505" s="56"/>
      <c r="FH505" s="56"/>
      <c r="FI505" s="56"/>
      <c r="FJ505" s="56"/>
      <c r="FK505" s="56"/>
      <c r="FL505" s="56"/>
      <c r="FM505" s="56"/>
      <c r="FN505" s="56"/>
      <c r="FO505" s="56"/>
      <c r="FP505" s="56"/>
      <c r="FQ505" s="56"/>
      <c r="FR505" s="56"/>
      <c r="FS505" s="56"/>
      <c r="FT505" s="56"/>
      <c r="FU505" s="56"/>
      <c r="FV505" s="56"/>
      <c r="FW505" s="56"/>
      <c r="FX505" s="56"/>
      <c r="FY505" s="56"/>
      <c r="FZ505" s="56"/>
      <c r="GA505" s="56"/>
      <c r="GB505" s="56"/>
      <c r="GC505" s="56"/>
      <c r="GD505" s="56"/>
      <c r="GE505" s="56"/>
      <c r="GF505" s="56"/>
    </row>
    <row r="506" spans="1:188" s="1" customFormat="1" ht="15.75" x14ac:dyDescent="0.25">
      <c r="B506" s="7"/>
      <c r="C506" s="7"/>
      <c r="D506" s="7"/>
      <c r="E506" s="7"/>
      <c r="F506" s="248"/>
      <c r="G506" s="219"/>
      <c r="H506" s="141"/>
      <c r="I506" s="141"/>
      <c r="J506" s="242"/>
      <c r="K506" s="141"/>
      <c r="L506" s="242"/>
      <c r="M506" s="141"/>
      <c r="N506" s="242"/>
      <c r="O506" s="141"/>
      <c r="P506" s="242"/>
      <c r="Q506" s="141"/>
      <c r="R506" s="242"/>
      <c r="S506" s="141"/>
      <c r="T506" s="242"/>
      <c r="U506" s="141"/>
      <c r="V506" s="242"/>
      <c r="W506" s="141"/>
      <c r="X506" s="242"/>
      <c r="Y506" s="141"/>
      <c r="Z506" s="242"/>
      <c r="AA506" s="141"/>
      <c r="AB506" s="242"/>
      <c r="AC506" s="141"/>
      <c r="AD506" s="141"/>
      <c r="AE506" s="141"/>
      <c r="AF506" s="141"/>
      <c r="AG506" s="141"/>
      <c r="AH506" s="141"/>
      <c r="AI506" s="141"/>
      <c r="AJ506" s="141"/>
      <c r="AK506" s="141"/>
      <c r="AL506" s="141"/>
      <c r="AM506" s="141"/>
      <c r="AN506" s="141"/>
      <c r="AO506" s="141"/>
      <c r="AP506" s="141"/>
      <c r="AQ506" s="141"/>
      <c r="AR506" s="141"/>
      <c r="AS506" s="141"/>
      <c r="AT506" s="141"/>
      <c r="AU506" s="141"/>
      <c r="AV506" s="141"/>
      <c r="AW506" s="141"/>
      <c r="AX506" s="141"/>
      <c r="AY506" s="141"/>
      <c r="AZ506" s="141"/>
      <c r="BA506" s="141"/>
      <c r="BB506" s="141"/>
      <c r="BC506" s="141"/>
      <c r="BD506" s="56"/>
      <c r="BE506" s="56"/>
      <c r="BF506" s="56"/>
      <c r="BG506" s="56"/>
      <c r="BH506" s="56"/>
      <c r="BI506" s="56"/>
      <c r="BJ506" s="56"/>
      <c r="BK506" s="56"/>
      <c r="BL506" s="56"/>
      <c r="BM506" s="56"/>
      <c r="BN506" s="56"/>
      <c r="BO506" s="56"/>
      <c r="BP506" s="56"/>
      <c r="BQ506" s="56"/>
      <c r="BR506" s="56"/>
      <c r="BS506" s="56"/>
      <c r="BT506" s="56"/>
      <c r="BU506" s="56"/>
      <c r="BV506" s="56"/>
      <c r="BW506" s="56"/>
      <c r="BX506" s="56"/>
      <c r="BY506" s="56"/>
      <c r="BZ506" s="56"/>
      <c r="CA506" s="56"/>
      <c r="CB506" s="56"/>
      <c r="CC506" s="56"/>
      <c r="CD506" s="56"/>
      <c r="CE506" s="56"/>
      <c r="CF506" s="56"/>
      <c r="CG506" s="56"/>
      <c r="CH506" s="56"/>
      <c r="CI506" s="56"/>
      <c r="CJ506" s="56"/>
      <c r="CK506" s="56"/>
      <c r="CL506" s="56"/>
      <c r="CM506" s="56"/>
      <c r="CN506" s="56"/>
      <c r="CO506" s="56"/>
      <c r="CP506" s="56"/>
      <c r="CQ506" s="56"/>
      <c r="CR506" s="56"/>
      <c r="CS506" s="56"/>
      <c r="CT506" s="56"/>
      <c r="CU506" s="56"/>
      <c r="CV506" s="56"/>
      <c r="CW506" s="56"/>
      <c r="CX506" s="56"/>
      <c r="CY506" s="56"/>
      <c r="CZ506" s="56"/>
      <c r="DA506" s="56"/>
      <c r="DB506" s="56"/>
      <c r="DC506" s="56"/>
      <c r="DD506" s="56"/>
      <c r="DE506" s="56"/>
      <c r="DF506" s="56"/>
      <c r="DG506" s="56"/>
      <c r="DH506" s="56"/>
      <c r="DI506" s="56"/>
      <c r="DJ506" s="56"/>
      <c r="DK506" s="56"/>
      <c r="DL506" s="56"/>
      <c r="DM506" s="56"/>
      <c r="DN506" s="56"/>
      <c r="DO506" s="56"/>
      <c r="DP506" s="56"/>
      <c r="DQ506" s="56"/>
      <c r="DR506" s="56"/>
      <c r="DS506" s="56"/>
      <c r="DT506" s="56"/>
      <c r="DU506" s="56"/>
      <c r="DV506" s="56"/>
      <c r="DW506" s="56"/>
      <c r="DX506" s="56"/>
      <c r="DY506" s="56"/>
      <c r="DZ506" s="56"/>
      <c r="EA506" s="56"/>
      <c r="EB506" s="56"/>
      <c r="EC506" s="56"/>
      <c r="ED506" s="56"/>
      <c r="EE506" s="56"/>
      <c r="EF506" s="56"/>
      <c r="EG506" s="56"/>
      <c r="EH506" s="56"/>
      <c r="EI506" s="56"/>
      <c r="EJ506" s="56"/>
      <c r="EK506" s="56"/>
      <c r="EL506" s="56"/>
      <c r="EM506" s="56"/>
      <c r="EN506" s="56"/>
      <c r="EO506" s="56"/>
      <c r="EP506" s="56"/>
      <c r="EQ506" s="56"/>
      <c r="ER506" s="56"/>
      <c r="ES506" s="56"/>
      <c r="ET506" s="56"/>
      <c r="EU506" s="56"/>
      <c r="EV506" s="56"/>
      <c r="EW506" s="56"/>
      <c r="EX506" s="56"/>
      <c r="EY506" s="56"/>
      <c r="EZ506" s="56"/>
      <c r="FA506" s="56"/>
      <c r="FB506" s="56"/>
      <c r="FC506" s="56"/>
      <c r="FD506" s="56"/>
      <c r="FE506" s="56"/>
      <c r="FF506" s="56"/>
      <c r="FG506" s="56"/>
      <c r="FH506" s="56"/>
      <c r="FI506" s="56"/>
      <c r="FJ506" s="56"/>
      <c r="FK506" s="56"/>
      <c r="FL506" s="56"/>
      <c r="FM506" s="56"/>
      <c r="FN506" s="56"/>
      <c r="FO506" s="56"/>
      <c r="FP506" s="56"/>
      <c r="FQ506" s="56"/>
      <c r="FR506" s="56"/>
      <c r="FS506" s="56"/>
      <c r="FT506" s="56"/>
      <c r="FU506" s="56"/>
      <c r="FV506" s="56"/>
      <c r="FW506" s="56"/>
      <c r="FX506" s="56"/>
      <c r="FY506" s="56"/>
      <c r="FZ506" s="56"/>
      <c r="GA506" s="56"/>
      <c r="GB506" s="56"/>
      <c r="GC506" s="56"/>
      <c r="GD506" s="56"/>
      <c r="GE506" s="56"/>
      <c r="GF506" s="56"/>
    </row>
    <row r="507" spans="1:188" s="1" customFormat="1" ht="15.75" x14ac:dyDescent="0.25">
      <c r="F507" s="248"/>
      <c r="G507" s="219"/>
      <c r="H507" s="141"/>
      <c r="I507" s="141"/>
      <c r="J507" s="242"/>
      <c r="K507" s="141"/>
      <c r="L507" s="242"/>
      <c r="M507" s="141"/>
      <c r="N507" s="242"/>
      <c r="O507" s="141"/>
      <c r="P507" s="242"/>
      <c r="Q507" s="141"/>
      <c r="R507" s="242"/>
      <c r="S507" s="141"/>
      <c r="T507" s="242"/>
      <c r="U507" s="141"/>
      <c r="V507" s="242"/>
      <c r="W507" s="141"/>
      <c r="X507" s="242"/>
      <c r="Y507" s="141"/>
      <c r="Z507" s="242"/>
      <c r="AA507" s="141"/>
      <c r="AB507" s="242"/>
      <c r="AC507" s="141"/>
      <c r="AD507" s="141"/>
      <c r="AE507" s="141"/>
      <c r="AF507" s="141"/>
      <c r="AG507" s="141"/>
      <c r="AH507" s="141"/>
      <c r="AI507" s="141"/>
      <c r="AJ507" s="141"/>
      <c r="AK507" s="141"/>
      <c r="AL507" s="141"/>
      <c r="AM507" s="141"/>
      <c r="AN507" s="141"/>
      <c r="AO507" s="141"/>
      <c r="AP507" s="141"/>
      <c r="AQ507" s="141"/>
      <c r="AR507" s="141"/>
      <c r="AS507" s="141"/>
      <c r="AT507" s="141"/>
      <c r="AU507" s="141"/>
      <c r="AV507" s="141"/>
      <c r="AW507" s="141"/>
      <c r="AX507" s="141"/>
      <c r="AY507" s="141"/>
      <c r="AZ507" s="141"/>
      <c r="BA507" s="141"/>
      <c r="BB507" s="141"/>
      <c r="BC507" s="141"/>
      <c r="BD507" s="56"/>
      <c r="BE507" s="56"/>
      <c r="BF507" s="56"/>
      <c r="BG507" s="56"/>
      <c r="BH507" s="56"/>
      <c r="BI507" s="56"/>
      <c r="BJ507" s="56"/>
      <c r="BK507" s="56"/>
      <c r="BL507" s="56"/>
      <c r="BM507" s="56"/>
      <c r="BN507" s="56"/>
      <c r="BO507" s="56"/>
      <c r="BP507" s="56"/>
      <c r="BQ507" s="56"/>
      <c r="BR507" s="56"/>
      <c r="BS507" s="56"/>
      <c r="BT507" s="56"/>
      <c r="BU507" s="56"/>
      <c r="BV507" s="56"/>
      <c r="BW507" s="56"/>
      <c r="BX507" s="56"/>
      <c r="BY507" s="56"/>
      <c r="BZ507" s="56"/>
      <c r="CA507" s="56"/>
      <c r="CB507" s="56"/>
      <c r="CC507" s="56"/>
      <c r="CD507" s="56"/>
      <c r="CE507" s="56"/>
      <c r="CF507" s="56"/>
      <c r="CG507" s="56"/>
      <c r="CH507" s="56"/>
      <c r="CI507" s="56"/>
      <c r="CJ507" s="56"/>
      <c r="CK507" s="56"/>
      <c r="CL507" s="56"/>
      <c r="CM507" s="56"/>
      <c r="CN507" s="56"/>
      <c r="CO507" s="56"/>
      <c r="CP507" s="56"/>
      <c r="CQ507" s="56"/>
      <c r="CR507" s="56"/>
      <c r="CS507" s="56"/>
      <c r="CT507" s="56"/>
      <c r="CU507" s="56"/>
      <c r="CV507" s="56"/>
      <c r="CW507" s="56"/>
      <c r="CX507" s="56"/>
      <c r="CY507" s="56"/>
      <c r="CZ507" s="56"/>
      <c r="DA507" s="56"/>
      <c r="DB507" s="56"/>
      <c r="DC507" s="56"/>
      <c r="DD507" s="56"/>
      <c r="DE507" s="56"/>
      <c r="DF507" s="56"/>
      <c r="DG507" s="56"/>
      <c r="DH507" s="56"/>
      <c r="DI507" s="56"/>
      <c r="DJ507" s="56"/>
      <c r="DK507" s="56"/>
      <c r="DL507" s="56"/>
      <c r="DM507" s="56"/>
      <c r="DN507" s="56"/>
      <c r="DO507" s="56"/>
      <c r="DP507" s="56"/>
      <c r="DQ507" s="56"/>
      <c r="DR507" s="56"/>
      <c r="DS507" s="56"/>
      <c r="DT507" s="56"/>
      <c r="DU507" s="56"/>
      <c r="DV507" s="56"/>
      <c r="DW507" s="56"/>
      <c r="DX507" s="56"/>
      <c r="DY507" s="56"/>
      <c r="DZ507" s="56"/>
      <c r="EA507" s="56"/>
      <c r="EB507" s="56"/>
      <c r="EC507" s="56"/>
      <c r="ED507" s="56"/>
      <c r="EE507" s="56"/>
      <c r="EF507" s="56"/>
      <c r="EG507" s="56"/>
      <c r="EH507" s="56"/>
      <c r="EI507" s="56"/>
      <c r="EJ507" s="56"/>
      <c r="EK507" s="56"/>
      <c r="EL507" s="56"/>
      <c r="EM507" s="56"/>
      <c r="EN507" s="56"/>
      <c r="EO507" s="56"/>
      <c r="EP507" s="56"/>
      <c r="EQ507" s="56"/>
      <c r="ER507" s="56"/>
      <c r="ES507" s="56"/>
      <c r="ET507" s="56"/>
      <c r="EU507" s="56"/>
      <c r="EV507" s="56"/>
      <c r="EW507" s="56"/>
      <c r="EX507" s="56"/>
      <c r="EY507" s="56"/>
      <c r="EZ507" s="56"/>
      <c r="FA507" s="56"/>
      <c r="FB507" s="56"/>
      <c r="FC507" s="56"/>
      <c r="FD507" s="56"/>
      <c r="FE507" s="56"/>
      <c r="FF507" s="56"/>
      <c r="FG507" s="56"/>
      <c r="FH507" s="56"/>
      <c r="FI507" s="56"/>
      <c r="FJ507" s="56"/>
      <c r="FK507" s="56"/>
      <c r="FL507" s="56"/>
      <c r="FM507" s="56"/>
      <c r="FN507" s="56"/>
      <c r="FO507" s="56"/>
      <c r="FP507" s="56"/>
      <c r="FQ507" s="56"/>
      <c r="FR507" s="56"/>
      <c r="FS507" s="56"/>
      <c r="FT507" s="56"/>
      <c r="FU507" s="56"/>
      <c r="FV507" s="56"/>
      <c r="FW507" s="56"/>
      <c r="FX507" s="56"/>
      <c r="FY507" s="56"/>
      <c r="FZ507" s="56"/>
      <c r="GA507" s="56"/>
      <c r="GB507" s="56"/>
      <c r="GC507" s="56"/>
      <c r="GD507" s="56"/>
      <c r="GE507" s="56"/>
      <c r="GF507" s="56"/>
    </row>
    <row r="508" spans="1:188" s="1" customFormat="1" ht="15.75" x14ac:dyDescent="0.25">
      <c r="F508" s="248"/>
      <c r="G508" s="219"/>
      <c r="H508" s="141"/>
      <c r="I508" s="141"/>
      <c r="J508" s="242"/>
      <c r="K508" s="141"/>
      <c r="L508" s="242"/>
      <c r="M508" s="141"/>
      <c r="N508" s="242"/>
      <c r="O508" s="141"/>
      <c r="P508" s="242"/>
      <c r="Q508" s="141"/>
      <c r="R508" s="242"/>
      <c r="S508" s="141"/>
      <c r="T508" s="242"/>
      <c r="U508" s="141"/>
      <c r="V508" s="242"/>
      <c r="W508" s="141"/>
      <c r="X508" s="242"/>
      <c r="Y508" s="141"/>
      <c r="Z508" s="242"/>
      <c r="AA508" s="141"/>
      <c r="AB508" s="242"/>
      <c r="AC508" s="141"/>
      <c r="AD508" s="141"/>
      <c r="AE508" s="141"/>
      <c r="AF508" s="141"/>
      <c r="AG508" s="141"/>
      <c r="AH508" s="141"/>
      <c r="AI508" s="141"/>
      <c r="AJ508" s="141"/>
      <c r="AK508" s="141"/>
      <c r="AL508" s="141"/>
      <c r="AM508" s="141"/>
      <c r="AN508" s="141"/>
      <c r="AO508" s="141"/>
      <c r="AP508" s="141"/>
      <c r="AQ508" s="141"/>
      <c r="AR508" s="141"/>
      <c r="AS508" s="141"/>
      <c r="AT508" s="141"/>
      <c r="AU508" s="141"/>
      <c r="AV508" s="141"/>
      <c r="AW508" s="141"/>
      <c r="AX508" s="141"/>
      <c r="AY508" s="141"/>
      <c r="AZ508" s="141"/>
      <c r="BA508" s="141"/>
      <c r="BB508" s="141"/>
      <c r="BC508" s="141"/>
      <c r="BD508" s="56"/>
      <c r="BE508" s="56"/>
      <c r="BF508" s="56"/>
      <c r="BG508" s="56"/>
      <c r="BH508" s="56"/>
      <c r="BI508" s="56"/>
      <c r="BJ508" s="56"/>
      <c r="BK508" s="56"/>
      <c r="BL508" s="56"/>
      <c r="BM508" s="56"/>
      <c r="BN508" s="56"/>
      <c r="BO508" s="56"/>
      <c r="BP508" s="56"/>
      <c r="BQ508" s="56"/>
      <c r="BR508" s="56"/>
      <c r="BS508" s="56"/>
      <c r="BT508" s="56"/>
      <c r="BU508" s="56"/>
      <c r="BV508" s="56"/>
      <c r="BW508" s="56"/>
      <c r="BX508" s="56"/>
      <c r="BY508" s="56"/>
      <c r="BZ508" s="56"/>
      <c r="CA508" s="56"/>
      <c r="CB508" s="56"/>
      <c r="CC508" s="56"/>
      <c r="CD508" s="56"/>
      <c r="CE508" s="56"/>
      <c r="CF508" s="56"/>
      <c r="CG508" s="56"/>
      <c r="CH508" s="56"/>
      <c r="CI508" s="56"/>
      <c r="CJ508" s="56"/>
      <c r="CK508" s="56"/>
      <c r="CL508" s="56"/>
      <c r="CM508" s="56"/>
      <c r="CN508" s="56"/>
      <c r="CO508" s="56"/>
      <c r="CP508" s="56"/>
      <c r="CQ508" s="56"/>
      <c r="CR508" s="56"/>
      <c r="CS508" s="56"/>
      <c r="CT508" s="56"/>
      <c r="CU508" s="56"/>
      <c r="CV508" s="56"/>
      <c r="CW508" s="56"/>
      <c r="CX508" s="56"/>
      <c r="CY508" s="56"/>
      <c r="CZ508" s="56"/>
      <c r="DA508" s="56"/>
      <c r="DB508" s="56"/>
      <c r="DC508" s="56"/>
      <c r="DD508" s="56"/>
      <c r="DE508" s="56"/>
      <c r="DF508" s="56"/>
      <c r="DG508" s="56"/>
      <c r="DH508" s="56"/>
      <c r="DI508" s="56"/>
      <c r="DJ508" s="56"/>
      <c r="DK508" s="56"/>
      <c r="DL508" s="56"/>
      <c r="DM508" s="56"/>
      <c r="DN508" s="56"/>
      <c r="DO508" s="56"/>
      <c r="DP508" s="56"/>
      <c r="DQ508" s="56"/>
      <c r="DR508" s="56"/>
      <c r="DS508" s="56"/>
      <c r="DT508" s="56"/>
      <c r="DU508" s="56"/>
      <c r="DV508" s="56"/>
      <c r="DW508" s="56"/>
      <c r="DX508" s="56"/>
      <c r="DY508" s="56"/>
      <c r="DZ508" s="56"/>
      <c r="EA508" s="56"/>
      <c r="EB508" s="56"/>
      <c r="EC508" s="56"/>
      <c r="ED508" s="56"/>
      <c r="EE508" s="56"/>
      <c r="EF508" s="56"/>
      <c r="EG508" s="56"/>
      <c r="EH508" s="56"/>
      <c r="EI508" s="56"/>
      <c r="EJ508" s="56"/>
      <c r="EK508" s="56"/>
      <c r="EL508" s="56"/>
      <c r="EM508" s="56"/>
      <c r="EN508" s="56"/>
      <c r="EO508" s="56"/>
      <c r="EP508" s="56"/>
      <c r="EQ508" s="56"/>
      <c r="ER508" s="56"/>
      <c r="ES508" s="56"/>
      <c r="ET508" s="56"/>
      <c r="EU508" s="56"/>
      <c r="EV508" s="56"/>
      <c r="EW508" s="56"/>
      <c r="EX508" s="56"/>
      <c r="EY508" s="56"/>
      <c r="EZ508" s="56"/>
      <c r="FA508" s="56"/>
      <c r="FB508" s="56"/>
      <c r="FC508" s="56"/>
      <c r="FD508" s="56"/>
      <c r="FE508" s="56"/>
      <c r="FF508" s="56"/>
      <c r="FG508" s="56"/>
      <c r="FH508" s="56"/>
      <c r="FI508" s="56"/>
      <c r="FJ508" s="56"/>
      <c r="FK508" s="56"/>
      <c r="FL508" s="56"/>
      <c r="FM508" s="56"/>
      <c r="FN508" s="56"/>
      <c r="FO508" s="56"/>
      <c r="FP508" s="56"/>
      <c r="FQ508" s="56"/>
      <c r="FR508" s="56"/>
      <c r="FS508" s="56"/>
      <c r="FT508" s="56"/>
      <c r="FU508" s="56"/>
      <c r="FV508" s="56"/>
      <c r="FW508" s="56"/>
      <c r="FX508" s="56"/>
      <c r="FY508" s="56"/>
      <c r="FZ508" s="56"/>
      <c r="GA508" s="56"/>
      <c r="GB508" s="56"/>
      <c r="GC508" s="56"/>
      <c r="GD508" s="56"/>
      <c r="GE508" s="56"/>
      <c r="GF508" s="56"/>
    </row>
    <row r="509" spans="1:188" s="1" customFormat="1" ht="15.75" x14ac:dyDescent="0.25">
      <c r="G509" s="249"/>
      <c r="H509" s="141"/>
      <c r="I509" s="141"/>
      <c r="J509" s="242"/>
      <c r="K509" s="141"/>
      <c r="L509" s="242"/>
      <c r="M509" s="141"/>
      <c r="N509" s="242"/>
      <c r="O509" s="141"/>
      <c r="P509" s="242"/>
      <c r="Q509" s="141"/>
      <c r="R509" s="242"/>
      <c r="S509" s="141"/>
      <c r="T509" s="242"/>
      <c r="U509" s="141"/>
      <c r="V509" s="242"/>
      <c r="W509" s="141"/>
      <c r="X509" s="242"/>
      <c r="Y509" s="141"/>
      <c r="Z509" s="242"/>
      <c r="AA509" s="141"/>
      <c r="AB509" s="242"/>
      <c r="AC509" s="141"/>
      <c r="AD509" s="141"/>
      <c r="AE509" s="141"/>
      <c r="AF509" s="141"/>
      <c r="AG509" s="141"/>
      <c r="AH509" s="141"/>
      <c r="AI509" s="141"/>
      <c r="AJ509" s="141"/>
      <c r="AK509" s="141"/>
      <c r="AL509" s="141"/>
      <c r="AM509" s="141"/>
      <c r="AN509" s="141"/>
      <c r="AO509" s="141"/>
      <c r="AP509" s="141"/>
      <c r="AQ509" s="141"/>
      <c r="AR509" s="141"/>
      <c r="AS509" s="141"/>
      <c r="AT509" s="141"/>
      <c r="AU509" s="141"/>
      <c r="AV509" s="141"/>
      <c r="AW509" s="141"/>
      <c r="AX509" s="141"/>
      <c r="AY509" s="141"/>
      <c r="AZ509" s="141"/>
      <c r="BA509" s="141"/>
      <c r="BB509" s="141"/>
      <c r="BC509" s="141"/>
      <c r="BD509" s="56"/>
      <c r="BE509" s="56"/>
      <c r="BF509" s="56"/>
      <c r="BG509" s="56"/>
      <c r="BH509" s="56"/>
      <c r="BI509" s="56"/>
      <c r="BJ509" s="56"/>
      <c r="BK509" s="56"/>
      <c r="BL509" s="56"/>
      <c r="BM509" s="56"/>
      <c r="BN509" s="56"/>
      <c r="BO509" s="56"/>
      <c r="BP509" s="56"/>
      <c r="BQ509" s="56"/>
      <c r="BR509" s="56"/>
      <c r="BS509" s="56"/>
      <c r="BT509" s="56"/>
      <c r="BU509" s="56"/>
      <c r="BV509" s="56"/>
      <c r="BW509" s="56"/>
      <c r="BX509" s="56"/>
      <c r="BY509" s="56"/>
      <c r="BZ509" s="56"/>
      <c r="CA509" s="56"/>
      <c r="CB509" s="56"/>
      <c r="CC509" s="56"/>
      <c r="CD509" s="56"/>
      <c r="CE509" s="56"/>
      <c r="CF509" s="56"/>
      <c r="CG509" s="56"/>
      <c r="CH509" s="56"/>
      <c r="CI509" s="56"/>
      <c r="CJ509" s="56"/>
      <c r="CK509" s="56"/>
      <c r="CL509" s="56"/>
      <c r="CM509" s="56"/>
      <c r="CN509" s="56"/>
      <c r="CO509" s="56"/>
      <c r="CP509" s="56"/>
      <c r="CQ509" s="56"/>
      <c r="CR509" s="56"/>
      <c r="CS509" s="56"/>
      <c r="CT509" s="56"/>
      <c r="CU509" s="56"/>
      <c r="CV509" s="56"/>
      <c r="CW509" s="56"/>
      <c r="CX509" s="56"/>
      <c r="CY509" s="56"/>
      <c r="CZ509" s="56"/>
      <c r="DA509" s="56"/>
      <c r="DB509" s="56"/>
      <c r="DC509" s="56"/>
      <c r="DD509" s="56"/>
      <c r="DE509" s="56"/>
      <c r="DF509" s="56"/>
      <c r="DG509" s="56"/>
      <c r="DH509" s="56"/>
      <c r="DI509" s="56"/>
      <c r="DJ509" s="56"/>
      <c r="DK509" s="56"/>
      <c r="DL509" s="56"/>
      <c r="DM509" s="56"/>
      <c r="DN509" s="56"/>
      <c r="DO509" s="56"/>
      <c r="DP509" s="56"/>
      <c r="DQ509" s="56"/>
      <c r="DR509" s="56"/>
      <c r="DS509" s="56"/>
      <c r="DT509" s="56"/>
      <c r="DU509" s="56"/>
      <c r="DV509" s="56"/>
      <c r="DW509" s="56"/>
      <c r="DX509" s="56"/>
      <c r="DY509" s="56"/>
      <c r="DZ509" s="56"/>
      <c r="EA509" s="56"/>
      <c r="EB509" s="56"/>
      <c r="EC509" s="56"/>
      <c r="ED509" s="56"/>
      <c r="EE509" s="56"/>
      <c r="EF509" s="56"/>
      <c r="EG509" s="56"/>
      <c r="EH509" s="56"/>
      <c r="EI509" s="56"/>
      <c r="EJ509" s="56"/>
      <c r="EK509" s="56"/>
      <c r="EL509" s="56"/>
      <c r="EM509" s="56"/>
      <c r="EN509" s="56"/>
      <c r="EO509" s="56"/>
      <c r="EP509" s="56"/>
      <c r="EQ509" s="56"/>
      <c r="ER509" s="56"/>
      <c r="ES509" s="56"/>
      <c r="ET509" s="56"/>
      <c r="EU509" s="56"/>
      <c r="EV509" s="56"/>
      <c r="EW509" s="56"/>
      <c r="EX509" s="56"/>
      <c r="EY509" s="56"/>
      <c r="EZ509" s="56"/>
      <c r="FA509" s="56"/>
      <c r="FB509" s="56"/>
      <c r="FC509" s="56"/>
      <c r="FD509" s="56"/>
      <c r="FE509" s="56"/>
      <c r="FF509" s="56"/>
      <c r="FG509" s="56"/>
      <c r="FH509" s="56"/>
      <c r="FI509" s="56"/>
      <c r="FJ509" s="56"/>
      <c r="FK509" s="56"/>
      <c r="FL509" s="56"/>
      <c r="FM509" s="56"/>
      <c r="FN509" s="56"/>
      <c r="FO509" s="56"/>
      <c r="FP509" s="56"/>
      <c r="FQ509" s="56"/>
      <c r="FR509" s="56"/>
      <c r="FS509" s="56"/>
      <c r="FT509" s="56"/>
      <c r="FU509" s="56"/>
      <c r="FV509" s="56"/>
      <c r="FW509" s="56"/>
      <c r="FX509" s="56"/>
      <c r="FY509" s="56"/>
      <c r="FZ509" s="56"/>
      <c r="GA509" s="56"/>
      <c r="GB509" s="56"/>
      <c r="GC509" s="56"/>
      <c r="GD509" s="56"/>
      <c r="GE509" s="56"/>
      <c r="GF509" s="56"/>
    </row>
    <row r="510" spans="1:188" s="1" customFormat="1" ht="15.75" x14ac:dyDescent="0.25">
      <c r="A510" s="245"/>
      <c r="E510" s="245"/>
      <c r="G510" s="246"/>
      <c r="H510" s="141"/>
      <c r="I510" s="141"/>
      <c r="J510" s="242"/>
      <c r="K510" s="141"/>
      <c r="L510" s="242"/>
      <c r="M510" s="141"/>
      <c r="N510" s="242"/>
      <c r="O510" s="141"/>
      <c r="P510" s="242"/>
      <c r="Q510" s="141"/>
      <c r="R510" s="242"/>
      <c r="S510" s="141"/>
      <c r="T510" s="242"/>
      <c r="U510" s="141"/>
      <c r="V510" s="242"/>
      <c r="W510" s="141"/>
      <c r="X510" s="242"/>
      <c r="Y510" s="141"/>
      <c r="Z510" s="242"/>
      <c r="AA510" s="141"/>
      <c r="AB510" s="242"/>
      <c r="AC510" s="141"/>
      <c r="AD510" s="141"/>
      <c r="AE510" s="141"/>
      <c r="AF510" s="141"/>
      <c r="AG510" s="141"/>
      <c r="AH510" s="141"/>
      <c r="AI510" s="141"/>
      <c r="AJ510" s="141"/>
      <c r="AK510" s="141"/>
      <c r="AL510" s="141"/>
      <c r="AM510" s="141"/>
      <c r="AN510" s="141"/>
      <c r="AO510" s="141"/>
      <c r="AP510" s="141"/>
      <c r="AQ510" s="141"/>
      <c r="AR510" s="141"/>
      <c r="AS510" s="141"/>
      <c r="AT510" s="141"/>
      <c r="AU510" s="141"/>
      <c r="AV510" s="141"/>
      <c r="AW510" s="141"/>
      <c r="AX510" s="141"/>
      <c r="AY510" s="141"/>
      <c r="AZ510" s="141"/>
      <c r="BA510" s="141"/>
      <c r="BB510" s="141"/>
      <c r="BC510" s="141"/>
      <c r="BD510" s="56"/>
      <c r="BE510" s="56"/>
      <c r="BF510" s="56"/>
      <c r="BG510" s="56"/>
      <c r="BH510" s="56"/>
      <c r="BI510" s="56"/>
      <c r="BJ510" s="56"/>
      <c r="BK510" s="56"/>
      <c r="BL510" s="56"/>
      <c r="BM510" s="56"/>
      <c r="BN510" s="56"/>
      <c r="BO510" s="56"/>
      <c r="BP510" s="56"/>
      <c r="BQ510" s="56"/>
      <c r="BR510" s="56"/>
      <c r="BS510" s="56"/>
      <c r="BT510" s="56"/>
      <c r="BU510" s="56"/>
      <c r="BV510" s="56"/>
      <c r="BW510" s="56"/>
      <c r="BX510" s="56"/>
      <c r="BY510" s="56"/>
      <c r="BZ510" s="56"/>
      <c r="CA510" s="56"/>
      <c r="CB510" s="56"/>
      <c r="CC510" s="56"/>
      <c r="CD510" s="56"/>
      <c r="CE510" s="56"/>
      <c r="CF510" s="56"/>
      <c r="CG510" s="56"/>
      <c r="CH510" s="56"/>
      <c r="CI510" s="56"/>
      <c r="CJ510" s="56"/>
      <c r="CK510" s="56"/>
      <c r="CL510" s="56"/>
      <c r="CM510" s="56"/>
      <c r="CN510" s="56"/>
      <c r="CO510" s="56"/>
      <c r="CP510" s="56"/>
      <c r="CQ510" s="56"/>
      <c r="CR510" s="56"/>
      <c r="CS510" s="56"/>
      <c r="CT510" s="56"/>
      <c r="CU510" s="56"/>
      <c r="CV510" s="56"/>
      <c r="CW510" s="56"/>
      <c r="CX510" s="56"/>
      <c r="CY510" s="56"/>
      <c r="CZ510" s="56"/>
      <c r="DA510" s="56"/>
      <c r="DB510" s="56"/>
      <c r="DC510" s="56"/>
      <c r="DD510" s="56"/>
      <c r="DE510" s="56"/>
      <c r="DF510" s="56"/>
      <c r="DG510" s="56"/>
      <c r="DH510" s="56"/>
      <c r="DI510" s="56"/>
      <c r="DJ510" s="56"/>
      <c r="DK510" s="56"/>
      <c r="DL510" s="56"/>
      <c r="DM510" s="56"/>
      <c r="DN510" s="56"/>
      <c r="DO510" s="56"/>
      <c r="DP510" s="56"/>
      <c r="DQ510" s="56"/>
      <c r="DR510" s="56"/>
      <c r="DS510" s="56"/>
      <c r="DT510" s="56"/>
      <c r="DU510" s="56"/>
      <c r="DV510" s="56"/>
      <c r="DW510" s="56"/>
      <c r="DX510" s="56"/>
      <c r="DY510" s="56"/>
      <c r="DZ510" s="56"/>
      <c r="EA510" s="56"/>
      <c r="EB510" s="56"/>
      <c r="EC510" s="56"/>
      <c r="ED510" s="56"/>
      <c r="EE510" s="56"/>
      <c r="EF510" s="56"/>
      <c r="EG510" s="56"/>
      <c r="EH510" s="56"/>
      <c r="EI510" s="56"/>
      <c r="EJ510" s="56"/>
      <c r="EK510" s="56"/>
      <c r="EL510" s="56"/>
      <c r="EM510" s="56"/>
      <c r="EN510" s="56"/>
      <c r="EO510" s="56"/>
      <c r="EP510" s="56"/>
      <c r="EQ510" s="56"/>
      <c r="ER510" s="56"/>
      <c r="ES510" s="56"/>
      <c r="ET510" s="56"/>
      <c r="EU510" s="56"/>
      <c r="EV510" s="56"/>
      <c r="EW510" s="56"/>
      <c r="EX510" s="56"/>
      <c r="EY510" s="56"/>
      <c r="EZ510" s="56"/>
      <c r="FA510" s="56"/>
      <c r="FB510" s="56"/>
      <c r="FC510" s="56"/>
      <c r="FD510" s="56"/>
      <c r="FE510" s="56"/>
      <c r="FF510" s="56"/>
      <c r="FG510" s="56"/>
      <c r="FH510" s="56"/>
      <c r="FI510" s="56"/>
      <c r="FJ510" s="56"/>
      <c r="FK510" s="56"/>
      <c r="FL510" s="56"/>
      <c r="FM510" s="56"/>
      <c r="FN510" s="56"/>
      <c r="FO510" s="56"/>
      <c r="FP510" s="56"/>
      <c r="FQ510" s="56"/>
      <c r="FR510" s="56"/>
      <c r="FS510" s="56"/>
      <c r="FT510" s="56"/>
      <c r="FU510" s="56"/>
      <c r="FV510" s="56"/>
      <c r="FW510" s="56"/>
      <c r="FX510" s="56"/>
      <c r="FY510" s="56"/>
      <c r="FZ510" s="56"/>
      <c r="GA510" s="56"/>
      <c r="GB510" s="56"/>
      <c r="GC510" s="56"/>
      <c r="GD510" s="56"/>
      <c r="GE510" s="56"/>
      <c r="GF510" s="56"/>
    </row>
    <row r="511" spans="1:188" s="1" customFormat="1" ht="15.75" x14ac:dyDescent="0.25">
      <c r="E511" s="245"/>
      <c r="F511" s="247"/>
      <c r="G511" s="246"/>
      <c r="H511" s="141"/>
      <c r="I511" s="141"/>
      <c r="J511" s="242"/>
      <c r="K511" s="141"/>
      <c r="L511" s="242"/>
      <c r="M511" s="141"/>
      <c r="N511" s="242"/>
      <c r="O511" s="141"/>
      <c r="P511" s="242"/>
      <c r="Q511" s="141"/>
      <c r="R511" s="242"/>
      <c r="S511" s="141"/>
      <c r="T511" s="242"/>
      <c r="U511" s="141"/>
      <c r="V511" s="242"/>
      <c r="W511" s="141"/>
      <c r="X511" s="242"/>
      <c r="Y511" s="141"/>
      <c r="Z511" s="242"/>
      <c r="AA511" s="141"/>
      <c r="AB511" s="242"/>
      <c r="AC511" s="141"/>
      <c r="AD511" s="141"/>
      <c r="AE511" s="141"/>
      <c r="AF511" s="141"/>
      <c r="AG511" s="141"/>
      <c r="AH511" s="141"/>
      <c r="AI511" s="141"/>
      <c r="AJ511" s="141"/>
      <c r="AK511" s="141"/>
      <c r="AL511" s="141"/>
      <c r="AM511" s="141"/>
      <c r="AN511" s="141"/>
      <c r="AO511" s="141"/>
      <c r="AP511" s="141"/>
      <c r="AQ511" s="141"/>
      <c r="AR511" s="141"/>
      <c r="AS511" s="141"/>
      <c r="AT511" s="141"/>
      <c r="AU511" s="141"/>
      <c r="AV511" s="141"/>
      <c r="AW511" s="141"/>
      <c r="AX511" s="141"/>
      <c r="AY511" s="141"/>
      <c r="AZ511" s="141"/>
      <c r="BA511" s="141"/>
      <c r="BB511" s="141"/>
      <c r="BC511" s="141"/>
      <c r="BD511" s="56"/>
      <c r="BE511" s="56"/>
      <c r="BF511" s="56"/>
      <c r="BG511" s="56"/>
      <c r="BH511" s="56"/>
      <c r="BI511" s="56"/>
      <c r="BJ511" s="56"/>
      <c r="BK511" s="56"/>
      <c r="BL511" s="56"/>
      <c r="BM511" s="56"/>
      <c r="BN511" s="56"/>
      <c r="BO511" s="56"/>
      <c r="BP511" s="56"/>
      <c r="BQ511" s="56"/>
      <c r="BR511" s="56"/>
      <c r="BS511" s="56"/>
      <c r="BT511" s="56"/>
      <c r="BU511" s="56"/>
      <c r="BV511" s="56"/>
      <c r="BW511" s="56"/>
      <c r="BX511" s="56"/>
      <c r="BY511" s="56"/>
      <c r="BZ511" s="56"/>
      <c r="CA511" s="56"/>
      <c r="CB511" s="56"/>
      <c r="CC511" s="56"/>
      <c r="CD511" s="56"/>
      <c r="CE511" s="56"/>
      <c r="CF511" s="56"/>
      <c r="CG511" s="56"/>
      <c r="CH511" s="56"/>
      <c r="CI511" s="56"/>
      <c r="CJ511" s="56"/>
      <c r="CK511" s="56"/>
      <c r="CL511" s="56"/>
      <c r="CM511" s="56"/>
      <c r="CN511" s="56"/>
      <c r="CO511" s="56"/>
      <c r="CP511" s="56"/>
      <c r="CQ511" s="56"/>
      <c r="CR511" s="56"/>
      <c r="CS511" s="56"/>
      <c r="CT511" s="56"/>
      <c r="CU511" s="56"/>
      <c r="CV511" s="56"/>
      <c r="CW511" s="56"/>
      <c r="CX511" s="56"/>
      <c r="CY511" s="56"/>
      <c r="CZ511" s="56"/>
      <c r="DA511" s="56"/>
      <c r="DB511" s="56"/>
      <c r="DC511" s="56"/>
      <c r="DD511" s="56"/>
      <c r="DE511" s="56"/>
      <c r="DF511" s="56"/>
      <c r="DG511" s="56"/>
      <c r="DH511" s="56"/>
      <c r="DI511" s="56"/>
      <c r="DJ511" s="56"/>
      <c r="DK511" s="56"/>
      <c r="DL511" s="56"/>
      <c r="DM511" s="56"/>
      <c r="DN511" s="56"/>
      <c r="DO511" s="56"/>
      <c r="DP511" s="56"/>
      <c r="DQ511" s="56"/>
      <c r="DR511" s="56"/>
      <c r="DS511" s="56"/>
      <c r="DT511" s="56"/>
      <c r="DU511" s="56"/>
      <c r="DV511" s="56"/>
      <c r="DW511" s="56"/>
      <c r="DX511" s="56"/>
      <c r="DY511" s="56"/>
      <c r="DZ511" s="56"/>
      <c r="EA511" s="56"/>
      <c r="EB511" s="56"/>
      <c r="EC511" s="56"/>
      <c r="ED511" s="56"/>
      <c r="EE511" s="56"/>
      <c r="EF511" s="56"/>
      <c r="EG511" s="56"/>
      <c r="EH511" s="56"/>
      <c r="EI511" s="56"/>
      <c r="EJ511" s="56"/>
      <c r="EK511" s="56"/>
      <c r="EL511" s="56"/>
      <c r="EM511" s="56"/>
      <c r="EN511" s="56"/>
      <c r="EO511" s="56"/>
      <c r="EP511" s="56"/>
      <c r="EQ511" s="56"/>
      <c r="ER511" s="56"/>
      <c r="ES511" s="56"/>
      <c r="ET511" s="56"/>
      <c r="EU511" s="56"/>
      <c r="EV511" s="56"/>
      <c r="EW511" s="56"/>
      <c r="EX511" s="56"/>
      <c r="EY511" s="56"/>
      <c r="EZ511" s="56"/>
      <c r="FA511" s="56"/>
      <c r="FB511" s="56"/>
      <c r="FC511" s="56"/>
      <c r="FD511" s="56"/>
      <c r="FE511" s="56"/>
      <c r="FF511" s="56"/>
      <c r="FG511" s="56"/>
      <c r="FH511" s="56"/>
      <c r="FI511" s="56"/>
      <c r="FJ511" s="56"/>
      <c r="FK511" s="56"/>
      <c r="FL511" s="56"/>
      <c r="FM511" s="56"/>
      <c r="FN511" s="56"/>
      <c r="FO511" s="56"/>
      <c r="FP511" s="56"/>
      <c r="FQ511" s="56"/>
      <c r="FR511" s="56"/>
      <c r="FS511" s="56"/>
      <c r="FT511" s="56"/>
      <c r="FU511" s="56"/>
      <c r="FV511" s="56"/>
      <c r="FW511" s="56"/>
      <c r="FX511" s="56"/>
      <c r="FY511" s="56"/>
      <c r="FZ511" s="56"/>
      <c r="GA511" s="56"/>
      <c r="GB511" s="56"/>
      <c r="GC511" s="56"/>
      <c r="GD511" s="56"/>
      <c r="GE511" s="56"/>
      <c r="GF511" s="56"/>
    </row>
    <row r="512" spans="1:188" s="1" customFormat="1" ht="15.75" x14ac:dyDescent="0.25">
      <c r="E512" s="245"/>
      <c r="F512" s="245"/>
      <c r="G512" s="246"/>
      <c r="H512" s="141"/>
      <c r="I512" s="141"/>
      <c r="J512" s="242"/>
      <c r="K512" s="141"/>
      <c r="L512" s="242"/>
      <c r="M512" s="141"/>
      <c r="N512" s="242"/>
      <c r="O512" s="141"/>
      <c r="P512" s="242"/>
      <c r="Q512" s="141"/>
      <c r="R512" s="242"/>
      <c r="S512" s="141"/>
      <c r="T512" s="242"/>
      <c r="U512" s="141"/>
      <c r="V512" s="242"/>
      <c r="W512" s="141"/>
      <c r="X512" s="242"/>
      <c r="Y512" s="141"/>
      <c r="Z512" s="242"/>
      <c r="AA512" s="141"/>
      <c r="AB512" s="242"/>
      <c r="AC512" s="141"/>
      <c r="AD512" s="141"/>
      <c r="AE512" s="141"/>
      <c r="AF512" s="141"/>
      <c r="AG512" s="141"/>
      <c r="AH512" s="141"/>
      <c r="AI512" s="141"/>
      <c r="AJ512" s="141"/>
      <c r="AK512" s="141"/>
      <c r="AL512" s="141"/>
      <c r="AM512" s="141"/>
      <c r="AN512" s="141"/>
      <c r="AO512" s="141"/>
      <c r="AP512" s="141"/>
      <c r="AQ512" s="141"/>
      <c r="AR512" s="141"/>
      <c r="AS512" s="141"/>
      <c r="AT512" s="141"/>
      <c r="AU512" s="141"/>
      <c r="AV512" s="141"/>
      <c r="AW512" s="141"/>
      <c r="AX512" s="141"/>
      <c r="AY512" s="141"/>
      <c r="AZ512" s="141"/>
      <c r="BA512" s="141"/>
      <c r="BB512" s="141"/>
      <c r="BC512" s="141"/>
      <c r="BD512" s="56"/>
      <c r="BE512" s="56"/>
      <c r="BF512" s="56"/>
      <c r="BG512" s="56"/>
      <c r="BH512" s="56"/>
      <c r="BI512" s="56"/>
      <c r="BJ512" s="56"/>
      <c r="BK512" s="56"/>
      <c r="BL512" s="56"/>
      <c r="BM512" s="56"/>
      <c r="BN512" s="56"/>
      <c r="BO512" s="56"/>
      <c r="BP512" s="56"/>
      <c r="BQ512" s="56"/>
      <c r="BR512" s="56"/>
      <c r="BS512" s="56"/>
      <c r="BT512" s="56"/>
      <c r="BU512" s="56"/>
      <c r="BV512" s="56"/>
      <c r="BW512" s="56"/>
      <c r="BX512" s="56"/>
      <c r="BY512" s="56"/>
      <c r="BZ512" s="56"/>
      <c r="CA512" s="56"/>
      <c r="CB512" s="56"/>
      <c r="CC512" s="56"/>
      <c r="CD512" s="56"/>
      <c r="CE512" s="56"/>
      <c r="CF512" s="56"/>
      <c r="CG512" s="56"/>
      <c r="CH512" s="56"/>
      <c r="CI512" s="56"/>
      <c r="CJ512" s="56"/>
      <c r="CK512" s="56"/>
      <c r="CL512" s="56"/>
      <c r="CM512" s="56"/>
      <c r="CN512" s="56"/>
      <c r="CO512" s="56"/>
      <c r="CP512" s="56"/>
      <c r="CQ512" s="56"/>
      <c r="CR512" s="56"/>
      <c r="CS512" s="56"/>
      <c r="CT512" s="56"/>
      <c r="CU512" s="56"/>
      <c r="CV512" s="56"/>
      <c r="CW512" s="56"/>
      <c r="CX512" s="56"/>
      <c r="CY512" s="56"/>
      <c r="CZ512" s="56"/>
      <c r="DA512" s="56"/>
      <c r="DB512" s="56"/>
      <c r="DC512" s="56"/>
      <c r="DD512" s="56"/>
      <c r="DE512" s="56"/>
      <c r="DF512" s="56"/>
      <c r="DG512" s="56"/>
      <c r="DH512" s="56"/>
      <c r="DI512" s="56"/>
      <c r="DJ512" s="56"/>
      <c r="DK512" s="56"/>
      <c r="DL512" s="56"/>
      <c r="DM512" s="56"/>
      <c r="DN512" s="56"/>
      <c r="DO512" s="56"/>
      <c r="DP512" s="56"/>
      <c r="DQ512" s="56"/>
      <c r="DR512" s="56"/>
      <c r="DS512" s="56"/>
      <c r="DT512" s="56"/>
      <c r="DU512" s="56"/>
      <c r="DV512" s="56"/>
      <c r="DW512" s="56"/>
      <c r="DX512" s="56"/>
      <c r="DY512" s="56"/>
      <c r="DZ512" s="56"/>
      <c r="EA512" s="56"/>
      <c r="EB512" s="56"/>
      <c r="EC512" s="56"/>
      <c r="ED512" s="56"/>
      <c r="EE512" s="56"/>
      <c r="EF512" s="56"/>
      <c r="EG512" s="56"/>
      <c r="EH512" s="56"/>
      <c r="EI512" s="56"/>
      <c r="EJ512" s="56"/>
      <c r="EK512" s="56"/>
      <c r="EL512" s="56"/>
      <c r="EM512" s="56"/>
      <c r="EN512" s="56"/>
      <c r="EO512" s="56"/>
      <c r="EP512" s="56"/>
      <c r="EQ512" s="56"/>
      <c r="ER512" s="56"/>
      <c r="ES512" s="56"/>
      <c r="ET512" s="56"/>
      <c r="EU512" s="56"/>
      <c r="EV512" s="56"/>
      <c r="EW512" s="56"/>
      <c r="EX512" s="56"/>
      <c r="EY512" s="56"/>
      <c r="EZ512" s="56"/>
      <c r="FA512" s="56"/>
      <c r="FB512" s="56"/>
      <c r="FC512" s="56"/>
      <c r="FD512" s="56"/>
      <c r="FE512" s="56"/>
      <c r="FF512" s="56"/>
      <c r="FG512" s="56"/>
      <c r="FH512" s="56"/>
      <c r="FI512" s="56"/>
      <c r="FJ512" s="56"/>
      <c r="FK512" s="56"/>
      <c r="FL512" s="56"/>
      <c r="FM512" s="56"/>
      <c r="FN512" s="56"/>
      <c r="FO512" s="56"/>
      <c r="FP512" s="56"/>
      <c r="FQ512" s="56"/>
      <c r="FR512" s="56"/>
      <c r="FS512" s="56"/>
      <c r="FT512" s="56"/>
      <c r="FU512" s="56"/>
      <c r="FV512" s="56"/>
      <c r="FW512" s="56"/>
      <c r="FX512" s="56"/>
      <c r="FY512" s="56"/>
      <c r="FZ512" s="56"/>
      <c r="GA512" s="56"/>
      <c r="GB512" s="56"/>
      <c r="GC512" s="56"/>
      <c r="GD512" s="56"/>
      <c r="GE512" s="56"/>
      <c r="GF512" s="56"/>
    </row>
    <row r="513" spans="1:188" s="1" customFormat="1" ht="15.75" x14ac:dyDescent="0.25">
      <c r="F513" s="248"/>
      <c r="G513" s="219"/>
      <c r="H513" s="141"/>
      <c r="I513" s="141"/>
      <c r="J513" s="242"/>
      <c r="K513" s="141"/>
      <c r="L513" s="242"/>
      <c r="M513" s="141"/>
      <c r="N513" s="242"/>
      <c r="O513" s="141"/>
      <c r="P513" s="242"/>
      <c r="Q513" s="141"/>
      <c r="R513" s="242"/>
      <c r="S513" s="141"/>
      <c r="T513" s="242"/>
      <c r="U513" s="141"/>
      <c r="V513" s="242"/>
      <c r="W513" s="141"/>
      <c r="X513" s="242"/>
      <c r="Y513" s="141"/>
      <c r="Z513" s="242"/>
      <c r="AA513" s="141"/>
      <c r="AB513" s="242"/>
      <c r="AC513" s="141"/>
      <c r="AD513" s="141"/>
      <c r="AE513" s="141"/>
      <c r="AF513" s="141"/>
      <c r="AG513" s="141"/>
      <c r="AH513" s="141"/>
      <c r="AI513" s="141"/>
      <c r="AJ513" s="141"/>
      <c r="AK513" s="141"/>
      <c r="AL513" s="141"/>
      <c r="AM513" s="141"/>
      <c r="AN513" s="141"/>
      <c r="AO513" s="141"/>
      <c r="AP513" s="141"/>
      <c r="AQ513" s="141"/>
      <c r="AR513" s="141"/>
      <c r="AS513" s="141"/>
      <c r="AT513" s="141"/>
      <c r="AU513" s="141"/>
      <c r="AV513" s="141"/>
      <c r="AW513" s="141"/>
      <c r="AX513" s="141"/>
      <c r="AY513" s="141"/>
      <c r="AZ513" s="141"/>
      <c r="BA513" s="141"/>
      <c r="BB513" s="141"/>
      <c r="BC513" s="141"/>
      <c r="BD513" s="56"/>
      <c r="BE513" s="56"/>
      <c r="BF513" s="56"/>
      <c r="BG513" s="56"/>
      <c r="BH513" s="56"/>
      <c r="BI513" s="56"/>
      <c r="BJ513" s="56"/>
      <c r="BK513" s="56"/>
      <c r="BL513" s="56"/>
      <c r="BM513" s="56"/>
      <c r="BN513" s="56"/>
      <c r="BO513" s="56"/>
      <c r="BP513" s="56"/>
      <c r="BQ513" s="56"/>
      <c r="BR513" s="56"/>
      <c r="BS513" s="56"/>
      <c r="BT513" s="56"/>
      <c r="BU513" s="56"/>
      <c r="BV513" s="56"/>
      <c r="BW513" s="56"/>
      <c r="BX513" s="56"/>
      <c r="BY513" s="56"/>
      <c r="BZ513" s="56"/>
      <c r="CA513" s="56"/>
      <c r="CB513" s="56"/>
      <c r="CC513" s="56"/>
      <c r="CD513" s="56"/>
      <c r="CE513" s="56"/>
      <c r="CF513" s="56"/>
      <c r="CG513" s="56"/>
      <c r="CH513" s="56"/>
      <c r="CI513" s="56"/>
      <c r="CJ513" s="56"/>
      <c r="CK513" s="56"/>
      <c r="CL513" s="56"/>
      <c r="CM513" s="56"/>
      <c r="CN513" s="56"/>
      <c r="CO513" s="56"/>
      <c r="CP513" s="56"/>
      <c r="CQ513" s="56"/>
      <c r="CR513" s="56"/>
      <c r="CS513" s="56"/>
      <c r="CT513" s="56"/>
      <c r="CU513" s="56"/>
      <c r="CV513" s="56"/>
      <c r="CW513" s="56"/>
      <c r="CX513" s="56"/>
      <c r="CY513" s="56"/>
      <c r="CZ513" s="56"/>
      <c r="DA513" s="56"/>
      <c r="DB513" s="56"/>
      <c r="DC513" s="56"/>
      <c r="DD513" s="56"/>
      <c r="DE513" s="56"/>
      <c r="DF513" s="56"/>
      <c r="DG513" s="56"/>
      <c r="DH513" s="56"/>
      <c r="DI513" s="56"/>
      <c r="DJ513" s="56"/>
      <c r="DK513" s="56"/>
      <c r="DL513" s="56"/>
      <c r="DM513" s="56"/>
      <c r="DN513" s="56"/>
      <c r="DO513" s="56"/>
      <c r="DP513" s="56"/>
      <c r="DQ513" s="56"/>
      <c r="DR513" s="56"/>
      <c r="DS513" s="56"/>
      <c r="DT513" s="56"/>
      <c r="DU513" s="56"/>
      <c r="DV513" s="56"/>
      <c r="DW513" s="56"/>
      <c r="DX513" s="56"/>
      <c r="DY513" s="56"/>
      <c r="DZ513" s="56"/>
      <c r="EA513" s="56"/>
      <c r="EB513" s="56"/>
      <c r="EC513" s="56"/>
      <c r="ED513" s="56"/>
      <c r="EE513" s="56"/>
      <c r="EF513" s="56"/>
      <c r="EG513" s="56"/>
      <c r="EH513" s="56"/>
      <c r="EI513" s="56"/>
      <c r="EJ513" s="56"/>
      <c r="EK513" s="56"/>
      <c r="EL513" s="56"/>
      <c r="EM513" s="56"/>
      <c r="EN513" s="56"/>
      <c r="EO513" s="56"/>
      <c r="EP513" s="56"/>
      <c r="EQ513" s="56"/>
      <c r="ER513" s="56"/>
      <c r="ES513" s="56"/>
      <c r="ET513" s="56"/>
      <c r="EU513" s="56"/>
      <c r="EV513" s="56"/>
      <c r="EW513" s="56"/>
      <c r="EX513" s="56"/>
      <c r="EY513" s="56"/>
      <c r="EZ513" s="56"/>
      <c r="FA513" s="56"/>
      <c r="FB513" s="56"/>
      <c r="FC513" s="56"/>
      <c r="FD513" s="56"/>
      <c r="FE513" s="56"/>
      <c r="FF513" s="56"/>
      <c r="FG513" s="56"/>
      <c r="FH513" s="56"/>
      <c r="FI513" s="56"/>
      <c r="FJ513" s="56"/>
      <c r="FK513" s="56"/>
      <c r="FL513" s="56"/>
      <c r="FM513" s="56"/>
      <c r="FN513" s="56"/>
      <c r="FO513" s="56"/>
      <c r="FP513" s="56"/>
      <c r="FQ513" s="56"/>
      <c r="FR513" s="56"/>
      <c r="FS513" s="56"/>
      <c r="FT513" s="56"/>
      <c r="FU513" s="56"/>
      <c r="FV513" s="56"/>
      <c r="FW513" s="56"/>
      <c r="FX513" s="56"/>
      <c r="FY513" s="56"/>
      <c r="FZ513" s="56"/>
      <c r="GA513" s="56"/>
      <c r="GB513" s="56"/>
      <c r="GC513" s="56"/>
      <c r="GD513" s="56"/>
      <c r="GE513" s="56"/>
      <c r="GF513" s="56"/>
    </row>
    <row r="514" spans="1:188" s="1" customFormat="1" ht="15.75" x14ac:dyDescent="0.25">
      <c r="F514" s="248"/>
      <c r="G514" s="219"/>
      <c r="H514" s="141"/>
      <c r="I514" s="141"/>
      <c r="J514" s="242"/>
      <c r="K514" s="141"/>
      <c r="L514" s="242"/>
      <c r="M514" s="141"/>
      <c r="N514" s="242"/>
      <c r="O514" s="141"/>
      <c r="P514" s="242"/>
      <c r="Q514" s="141"/>
      <c r="R514" s="242"/>
      <c r="S514" s="141"/>
      <c r="T514" s="242"/>
      <c r="U514" s="141"/>
      <c r="V514" s="242"/>
      <c r="W514" s="141"/>
      <c r="X514" s="242"/>
      <c r="Y514" s="141"/>
      <c r="Z514" s="242"/>
      <c r="AA514" s="141"/>
      <c r="AB514" s="242"/>
      <c r="AC514" s="141"/>
      <c r="AD514" s="141"/>
      <c r="AE514" s="141"/>
      <c r="AF514" s="141"/>
      <c r="AG514" s="141"/>
      <c r="AH514" s="141"/>
      <c r="AI514" s="141"/>
      <c r="AJ514" s="141"/>
      <c r="AK514" s="141"/>
      <c r="AL514" s="141"/>
      <c r="AM514" s="141"/>
      <c r="AN514" s="141"/>
      <c r="AO514" s="141"/>
      <c r="AP514" s="141"/>
      <c r="AQ514" s="141"/>
      <c r="AR514" s="141"/>
      <c r="AS514" s="141"/>
      <c r="AT514" s="141"/>
      <c r="AU514" s="141"/>
      <c r="AV514" s="141"/>
      <c r="AW514" s="141"/>
      <c r="AX514" s="141"/>
      <c r="AY514" s="141"/>
      <c r="AZ514" s="141"/>
      <c r="BA514" s="141"/>
      <c r="BB514" s="141"/>
      <c r="BC514" s="141"/>
      <c r="BD514" s="56"/>
      <c r="BE514" s="56"/>
      <c r="BF514" s="56"/>
      <c r="BG514" s="56"/>
      <c r="BH514" s="56"/>
      <c r="BI514" s="56"/>
      <c r="BJ514" s="56"/>
      <c r="BK514" s="56"/>
      <c r="BL514" s="56"/>
      <c r="BM514" s="56"/>
      <c r="BN514" s="56"/>
      <c r="BO514" s="56"/>
      <c r="BP514" s="56"/>
      <c r="BQ514" s="56"/>
      <c r="BR514" s="56"/>
      <c r="BS514" s="56"/>
      <c r="BT514" s="56"/>
      <c r="BU514" s="56"/>
      <c r="BV514" s="56"/>
      <c r="BW514" s="56"/>
      <c r="BX514" s="56"/>
      <c r="BY514" s="56"/>
      <c r="BZ514" s="56"/>
      <c r="CA514" s="56"/>
      <c r="CB514" s="56"/>
      <c r="CC514" s="56"/>
      <c r="CD514" s="56"/>
      <c r="CE514" s="56"/>
      <c r="CF514" s="56"/>
      <c r="CG514" s="56"/>
      <c r="CH514" s="56"/>
      <c r="CI514" s="56"/>
      <c r="CJ514" s="56"/>
      <c r="CK514" s="56"/>
      <c r="CL514" s="56"/>
      <c r="CM514" s="56"/>
      <c r="CN514" s="56"/>
      <c r="CO514" s="56"/>
      <c r="CP514" s="56"/>
      <c r="CQ514" s="56"/>
      <c r="CR514" s="56"/>
      <c r="CS514" s="56"/>
      <c r="CT514" s="56"/>
      <c r="CU514" s="56"/>
      <c r="CV514" s="56"/>
      <c r="CW514" s="56"/>
      <c r="CX514" s="56"/>
      <c r="CY514" s="56"/>
      <c r="CZ514" s="56"/>
      <c r="DA514" s="56"/>
      <c r="DB514" s="56"/>
      <c r="DC514" s="56"/>
      <c r="DD514" s="56"/>
      <c r="DE514" s="56"/>
      <c r="DF514" s="56"/>
      <c r="DG514" s="56"/>
      <c r="DH514" s="56"/>
      <c r="DI514" s="56"/>
      <c r="DJ514" s="56"/>
      <c r="DK514" s="56"/>
      <c r="DL514" s="56"/>
      <c r="DM514" s="56"/>
      <c r="DN514" s="56"/>
      <c r="DO514" s="56"/>
      <c r="DP514" s="56"/>
      <c r="DQ514" s="56"/>
      <c r="DR514" s="56"/>
      <c r="DS514" s="56"/>
      <c r="DT514" s="56"/>
      <c r="DU514" s="56"/>
      <c r="DV514" s="56"/>
      <c r="DW514" s="56"/>
      <c r="DX514" s="56"/>
      <c r="DY514" s="56"/>
      <c r="DZ514" s="56"/>
      <c r="EA514" s="56"/>
      <c r="EB514" s="56"/>
      <c r="EC514" s="56"/>
      <c r="ED514" s="56"/>
      <c r="EE514" s="56"/>
      <c r="EF514" s="56"/>
      <c r="EG514" s="56"/>
      <c r="EH514" s="56"/>
      <c r="EI514" s="56"/>
      <c r="EJ514" s="56"/>
      <c r="EK514" s="56"/>
      <c r="EL514" s="56"/>
      <c r="EM514" s="56"/>
      <c r="EN514" s="56"/>
      <c r="EO514" s="56"/>
      <c r="EP514" s="56"/>
      <c r="EQ514" s="56"/>
      <c r="ER514" s="56"/>
      <c r="ES514" s="56"/>
      <c r="ET514" s="56"/>
      <c r="EU514" s="56"/>
      <c r="EV514" s="56"/>
      <c r="EW514" s="56"/>
      <c r="EX514" s="56"/>
      <c r="EY514" s="56"/>
      <c r="EZ514" s="56"/>
      <c r="FA514" s="56"/>
      <c r="FB514" s="56"/>
      <c r="FC514" s="56"/>
      <c r="FD514" s="56"/>
      <c r="FE514" s="56"/>
      <c r="FF514" s="56"/>
      <c r="FG514" s="56"/>
      <c r="FH514" s="56"/>
      <c r="FI514" s="56"/>
      <c r="FJ514" s="56"/>
      <c r="FK514" s="56"/>
      <c r="FL514" s="56"/>
      <c r="FM514" s="56"/>
      <c r="FN514" s="56"/>
      <c r="FO514" s="56"/>
      <c r="FP514" s="56"/>
      <c r="FQ514" s="56"/>
      <c r="FR514" s="56"/>
      <c r="FS514" s="56"/>
      <c r="FT514" s="56"/>
      <c r="FU514" s="56"/>
      <c r="FV514" s="56"/>
      <c r="FW514" s="56"/>
      <c r="FX514" s="56"/>
      <c r="FY514" s="56"/>
      <c r="FZ514" s="56"/>
      <c r="GA514" s="56"/>
      <c r="GB514" s="56"/>
      <c r="GC514" s="56"/>
      <c r="GD514" s="56"/>
      <c r="GE514" s="56"/>
      <c r="GF514" s="56"/>
    </row>
    <row r="515" spans="1:188" s="1" customFormat="1" ht="15.75" x14ac:dyDescent="0.25">
      <c r="F515" s="248"/>
      <c r="G515" s="219"/>
      <c r="H515" s="141"/>
      <c r="I515" s="141"/>
      <c r="J515" s="242"/>
      <c r="K515" s="141"/>
      <c r="L515" s="242"/>
      <c r="M515" s="141"/>
      <c r="N515" s="242"/>
      <c r="O515" s="141"/>
      <c r="P515" s="242"/>
      <c r="Q515" s="141"/>
      <c r="R515" s="242"/>
      <c r="S515" s="141"/>
      <c r="T515" s="242"/>
      <c r="U515" s="141"/>
      <c r="V515" s="242"/>
      <c r="W515" s="141"/>
      <c r="X515" s="242"/>
      <c r="Y515" s="141"/>
      <c r="Z515" s="242"/>
      <c r="AA515" s="141"/>
      <c r="AB515" s="242"/>
      <c r="AC515" s="141"/>
      <c r="AD515" s="141"/>
      <c r="AE515" s="141"/>
      <c r="AF515" s="141"/>
      <c r="AG515" s="141"/>
      <c r="AH515" s="141"/>
      <c r="AI515" s="141"/>
      <c r="AJ515" s="141"/>
      <c r="AK515" s="141"/>
      <c r="AL515" s="141"/>
      <c r="AM515" s="141"/>
      <c r="AN515" s="141"/>
      <c r="AO515" s="141"/>
      <c r="AP515" s="141"/>
      <c r="AQ515" s="141"/>
      <c r="AR515" s="141"/>
      <c r="AS515" s="141"/>
      <c r="AT515" s="141"/>
      <c r="AU515" s="141"/>
      <c r="AV515" s="141"/>
      <c r="AW515" s="141"/>
      <c r="AX515" s="141"/>
      <c r="AY515" s="141"/>
      <c r="AZ515" s="141"/>
      <c r="BA515" s="141"/>
      <c r="BB515" s="141"/>
      <c r="BC515" s="141"/>
      <c r="BD515" s="56"/>
      <c r="BE515" s="56"/>
      <c r="BF515" s="56"/>
      <c r="BG515" s="56"/>
      <c r="BH515" s="56"/>
      <c r="BI515" s="56"/>
      <c r="BJ515" s="56"/>
      <c r="BK515" s="56"/>
      <c r="BL515" s="56"/>
      <c r="BM515" s="56"/>
      <c r="BN515" s="56"/>
      <c r="BO515" s="56"/>
      <c r="BP515" s="56"/>
      <c r="BQ515" s="56"/>
      <c r="BR515" s="56"/>
      <c r="BS515" s="56"/>
      <c r="BT515" s="56"/>
      <c r="BU515" s="56"/>
      <c r="BV515" s="56"/>
      <c r="BW515" s="56"/>
      <c r="BX515" s="56"/>
      <c r="BY515" s="56"/>
      <c r="BZ515" s="56"/>
      <c r="CA515" s="56"/>
      <c r="CB515" s="56"/>
      <c r="CC515" s="56"/>
      <c r="CD515" s="56"/>
      <c r="CE515" s="56"/>
      <c r="CF515" s="56"/>
      <c r="CG515" s="56"/>
      <c r="CH515" s="56"/>
      <c r="CI515" s="56"/>
      <c r="CJ515" s="56"/>
      <c r="CK515" s="56"/>
      <c r="CL515" s="56"/>
      <c r="CM515" s="56"/>
      <c r="CN515" s="56"/>
      <c r="CO515" s="56"/>
      <c r="CP515" s="56"/>
      <c r="CQ515" s="56"/>
      <c r="CR515" s="56"/>
      <c r="CS515" s="56"/>
      <c r="CT515" s="56"/>
      <c r="CU515" s="56"/>
      <c r="CV515" s="56"/>
      <c r="CW515" s="56"/>
      <c r="CX515" s="56"/>
      <c r="CY515" s="56"/>
      <c r="CZ515" s="56"/>
      <c r="DA515" s="56"/>
      <c r="DB515" s="56"/>
      <c r="DC515" s="56"/>
      <c r="DD515" s="56"/>
      <c r="DE515" s="56"/>
      <c r="DF515" s="56"/>
      <c r="DG515" s="56"/>
      <c r="DH515" s="56"/>
      <c r="DI515" s="56"/>
      <c r="DJ515" s="56"/>
      <c r="DK515" s="56"/>
      <c r="DL515" s="56"/>
      <c r="DM515" s="56"/>
      <c r="DN515" s="56"/>
      <c r="DO515" s="56"/>
      <c r="DP515" s="56"/>
      <c r="DQ515" s="56"/>
      <c r="DR515" s="56"/>
      <c r="DS515" s="56"/>
      <c r="DT515" s="56"/>
      <c r="DU515" s="56"/>
      <c r="DV515" s="56"/>
      <c r="DW515" s="56"/>
      <c r="DX515" s="56"/>
      <c r="DY515" s="56"/>
      <c r="DZ515" s="56"/>
      <c r="EA515" s="56"/>
      <c r="EB515" s="56"/>
      <c r="EC515" s="56"/>
      <c r="ED515" s="56"/>
      <c r="EE515" s="56"/>
      <c r="EF515" s="56"/>
      <c r="EG515" s="56"/>
      <c r="EH515" s="56"/>
      <c r="EI515" s="56"/>
      <c r="EJ515" s="56"/>
      <c r="EK515" s="56"/>
      <c r="EL515" s="56"/>
      <c r="EM515" s="56"/>
      <c r="EN515" s="56"/>
      <c r="EO515" s="56"/>
      <c r="EP515" s="56"/>
      <c r="EQ515" s="56"/>
      <c r="ER515" s="56"/>
      <c r="ES515" s="56"/>
      <c r="ET515" s="56"/>
      <c r="EU515" s="56"/>
      <c r="EV515" s="56"/>
      <c r="EW515" s="56"/>
      <c r="EX515" s="56"/>
      <c r="EY515" s="56"/>
      <c r="EZ515" s="56"/>
      <c r="FA515" s="56"/>
      <c r="FB515" s="56"/>
      <c r="FC515" s="56"/>
      <c r="FD515" s="56"/>
      <c r="FE515" s="56"/>
      <c r="FF515" s="56"/>
      <c r="FG515" s="56"/>
      <c r="FH515" s="56"/>
      <c r="FI515" s="56"/>
      <c r="FJ515" s="56"/>
      <c r="FK515" s="56"/>
      <c r="FL515" s="56"/>
      <c r="FM515" s="56"/>
      <c r="FN515" s="56"/>
      <c r="FO515" s="56"/>
      <c r="FP515" s="56"/>
      <c r="FQ515" s="56"/>
      <c r="FR515" s="56"/>
      <c r="FS515" s="56"/>
      <c r="FT515" s="56"/>
      <c r="FU515" s="56"/>
      <c r="FV515" s="56"/>
      <c r="FW515" s="56"/>
      <c r="FX515" s="56"/>
      <c r="FY515" s="56"/>
      <c r="FZ515" s="56"/>
      <c r="GA515" s="56"/>
      <c r="GB515" s="56"/>
      <c r="GC515" s="56"/>
      <c r="GD515" s="56"/>
      <c r="GE515" s="56"/>
      <c r="GF515" s="56"/>
    </row>
    <row r="516" spans="1:188" s="1" customFormat="1" ht="15.75" x14ac:dyDescent="0.25">
      <c r="F516" s="248"/>
      <c r="G516" s="219"/>
      <c r="H516" s="141"/>
      <c r="I516" s="141"/>
      <c r="J516" s="242"/>
      <c r="K516" s="141"/>
      <c r="L516" s="242"/>
      <c r="M516" s="141"/>
      <c r="N516" s="242"/>
      <c r="O516" s="141"/>
      <c r="P516" s="242"/>
      <c r="Q516" s="141"/>
      <c r="R516" s="242"/>
      <c r="S516" s="141"/>
      <c r="T516" s="242"/>
      <c r="U516" s="141"/>
      <c r="V516" s="242"/>
      <c r="W516" s="141"/>
      <c r="X516" s="242"/>
      <c r="Y516" s="141"/>
      <c r="Z516" s="242"/>
      <c r="AA516" s="141"/>
      <c r="AB516" s="242"/>
      <c r="AC516" s="141"/>
      <c r="AD516" s="141"/>
      <c r="AE516" s="141"/>
      <c r="AF516" s="141"/>
      <c r="AG516" s="141"/>
      <c r="AH516" s="141"/>
      <c r="AI516" s="141"/>
      <c r="AJ516" s="141"/>
      <c r="AK516" s="141"/>
      <c r="AL516" s="141"/>
      <c r="AM516" s="141"/>
      <c r="AN516" s="141"/>
      <c r="AO516" s="141"/>
      <c r="AP516" s="141"/>
      <c r="AQ516" s="141"/>
      <c r="AR516" s="141"/>
      <c r="AS516" s="141"/>
      <c r="AT516" s="141"/>
      <c r="AU516" s="141"/>
      <c r="AV516" s="141"/>
      <c r="AW516" s="141"/>
      <c r="AX516" s="141"/>
      <c r="AY516" s="141"/>
      <c r="AZ516" s="141"/>
      <c r="BA516" s="141"/>
      <c r="BB516" s="141"/>
      <c r="BC516" s="141"/>
      <c r="BD516" s="56"/>
      <c r="BE516" s="56"/>
      <c r="BF516" s="56"/>
      <c r="BG516" s="56"/>
      <c r="BH516" s="56"/>
      <c r="BI516" s="56"/>
      <c r="BJ516" s="56"/>
      <c r="BK516" s="56"/>
      <c r="BL516" s="56"/>
      <c r="BM516" s="56"/>
      <c r="BN516" s="56"/>
      <c r="BO516" s="56"/>
      <c r="BP516" s="56"/>
      <c r="BQ516" s="56"/>
      <c r="BR516" s="56"/>
      <c r="BS516" s="56"/>
      <c r="BT516" s="56"/>
      <c r="BU516" s="56"/>
      <c r="BV516" s="56"/>
      <c r="BW516" s="56"/>
      <c r="BX516" s="56"/>
      <c r="BY516" s="56"/>
      <c r="BZ516" s="56"/>
      <c r="CA516" s="56"/>
      <c r="CB516" s="56"/>
      <c r="CC516" s="56"/>
      <c r="CD516" s="56"/>
      <c r="CE516" s="56"/>
      <c r="CF516" s="56"/>
      <c r="CG516" s="56"/>
      <c r="CH516" s="56"/>
      <c r="CI516" s="56"/>
      <c r="CJ516" s="56"/>
      <c r="CK516" s="56"/>
      <c r="CL516" s="56"/>
      <c r="CM516" s="56"/>
      <c r="CN516" s="56"/>
      <c r="CO516" s="56"/>
      <c r="CP516" s="56"/>
      <c r="CQ516" s="56"/>
      <c r="CR516" s="56"/>
      <c r="CS516" s="56"/>
      <c r="CT516" s="56"/>
      <c r="CU516" s="56"/>
      <c r="CV516" s="56"/>
      <c r="CW516" s="56"/>
      <c r="CX516" s="56"/>
      <c r="CY516" s="56"/>
      <c r="CZ516" s="56"/>
      <c r="DA516" s="56"/>
      <c r="DB516" s="56"/>
      <c r="DC516" s="56"/>
      <c r="DD516" s="56"/>
      <c r="DE516" s="56"/>
      <c r="DF516" s="56"/>
      <c r="DG516" s="56"/>
      <c r="DH516" s="56"/>
      <c r="DI516" s="56"/>
      <c r="DJ516" s="56"/>
      <c r="DK516" s="56"/>
      <c r="DL516" s="56"/>
      <c r="DM516" s="56"/>
      <c r="DN516" s="56"/>
      <c r="DO516" s="56"/>
      <c r="DP516" s="56"/>
      <c r="DQ516" s="56"/>
      <c r="DR516" s="56"/>
      <c r="DS516" s="56"/>
      <c r="DT516" s="56"/>
      <c r="DU516" s="56"/>
      <c r="DV516" s="56"/>
      <c r="DW516" s="56"/>
      <c r="DX516" s="56"/>
      <c r="DY516" s="56"/>
      <c r="DZ516" s="56"/>
      <c r="EA516" s="56"/>
      <c r="EB516" s="56"/>
      <c r="EC516" s="56"/>
      <c r="ED516" s="56"/>
      <c r="EE516" s="56"/>
      <c r="EF516" s="56"/>
      <c r="EG516" s="56"/>
      <c r="EH516" s="56"/>
      <c r="EI516" s="56"/>
      <c r="EJ516" s="56"/>
      <c r="EK516" s="56"/>
      <c r="EL516" s="56"/>
      <c r="EM516" s="56"/>
      <c r="EN516" s="56"/>
      <c r="EO516" s="56"/>
      <c r="EP516" s="56"/>
      <c r="EQ516" s="56"/>
      <c r="ER516" s="56"/>
      <c r="ES516" s="56"/>
      <c r="ET516" s="56"/>
      <c r="EU516" s="56"/>
      <c r="EV516" s="56"/>
      <c r="EW516" s="56"/>
      <c r="EX516" s="56"/>
      <c r="EY516" s="56"/>
      <c r="EZ516" s="56"/>
      <c r="FA516" s="56"/>
      <c r="FB516" s="56"/>
      <c r="FC516" s="56"/>
      <c r="FD516" s="56"/>
      <c r="FE516" s="56"/>
      <c r="FF516" s="56"/>
      <c r="FG516" s="56"/>
      <c r="FH516" s="56"/>
      <c r="FI516" s="56"/>
      <c r="FJ516" s="56"/>
      <c r="FK516" s="56"/>
      <c r="FL516" s="56"/>
      <c r="FM516" s="56"/>
      <c r="FN516" s="56"/>
      <c r="FO516" s="56"/>
      <c r="FP516" s="56"/>
      <c r="FQ516" s="56"/>
      <c r="FR516" s="56"/>
      <c r="FS516" s="56"/>
      <c r="FT516" s="56"/>
      <c r="FU516" s="56"/>
      <c r="FV516" s="56"/>
      <c r="FW516" s="56"/>
      <c r="FX516" s="56"/>
      <c r="FY516" s="56"/>
      <c r="FZ516" s="56"/>
      <c r="GA516" s="56"/>
      <c r="GB516" s="56"/>
      <c r="GC516" s="56"/>
      <c r="GD516" s="56"/>
      <c r="GE516" s="56"/>
      <c r="GF516" s="56"/>
    </row>
    <row r="517" spans="1:188" s="1" customFormat="1" ht="15.75" x14ac:dyDescent="0.25">
      <c r="F517" s="248"/>
      <c r="G517" s="219"/>
      <c r="H517" s="141"/>
      <c r="I517" s="141"/>
      <c r="J517" s="242"/>
      <c r="K517" s="141"/>
      <c r="L517" s="242"/>
      <c r="M517" s="141"/>
      <c r="N517" s="242"/>
      <c r="O517" s="141"/>
      <c r="P517" s="242"/>
      <c r="Q517" s="141"/>
      <c r="R517" s="242"/>
      <c r="S517" s="141"/>
      <c r="T517" s="242"/>
      <c r="U517" s="141"/>
      <c r="V517" s="242"/>
      <c r="W517" s="141"/>
      <c r="X517" s="242"/>
      <c r="Y517" s="141"/>
      <c r="Z517" s="242"/>
      <c r="AA517" s="141"/>
      <c r="AB517" s="242"/>
      <c r="AC517" s="141"/>
      <c r="AD517" s="141"/>
      <c r="AE517" s="141"/>
      <c r="AF517" s="141"/>
      <c r="AG517" s="141"/>
      <c r="AH517" s="141"/>
      <c r="AI517" s="141"/>
      <c r="AJ517" s="141"/>
      <c r="AK517" s="141"/>
      <c r="AL517" s="141"/>
      <c r="AM517" s="141"/>
      <c r="AN517" s="141"/>
      <c r="AO517" s="141"/>
      <c r="AP517" s="141"/>
      <c r="AQ517" s="141"/>
      <c r="AR517" s="141"/>
      <c r="AS517" s="141"/>
      <c r="AT517" s="141"/>
      <c r="AU517" s="141"/>
      <c r="AV517" s="141"/>
      <c r="AW517" s="141"/>
      <c r="AX517" s="141"/>
      <c r="AY517" s="141"/>
      <c r="AZ517" s="141"/>
      <c r="BA517" s="141"/>
      <c r="BB517" s="141"/>
      <c r="BC517" s="141"/>
      <c r="BD517" s="56"/>
      <c r="BE517" s="56"/>
      <c r="BF517" s="56"/>
      <c r="BG517" s="56"/>
      <c r="BH517" s="56"/>
      <c r="BI517" s="56"/>
      <c r="BJ517" s="56"/>
      <c r="BK517" s="56"/>
      <c r="BL517" s="56"/>
      <c r="BM517" s="56"/>
      <c r="BN517" s="56"/>
      <c r="BO517" s="56"/>
      <c r="BP517" s="56"/>
      <c r="BQ517" s="56"/>
      <c r="BR517" s="56"/>
      <c r="BS517" s="56"/>
      <c r="BT517" s="56"/>
      <c r="BU517" s="56"/>
      <c r="BV517" s="56"/>
      <c r="BW517" s="56"/>
      <c r="BX517" s="56"/>
      <c r="BY517" s="56"/>
      <c r="BZ517" s="56"/>
      <c r="CA517" s="56"/>
      <c r="CB517" s="56"/>
      <c r="CC517" s="56"/>
      <c r="CD517" s="56"/>
      <c r="CE517" s="56"/>
      <c r="CF517" s="56"/>
      <c r="CG517" s="56"/>
      <c r="CH517" s="56"/>
      <c r="CI517" s="56"/>
      <c r="CJ517" s="56"/>
      <c r="CK517" s="56"/>
      <c r="CL517" s="56"/>
      <c r="CM517" s="56"/>
      <c r="CN517" s="56"/>
      <c r="CO517" s="56"/>
      <c r="CP517" s="56"/>
      <c r="CQ517" s="56"/>
      <c r="CR517" s="56"/>
      <c r="CS517" s="56"/>
      <c r="CT517" s="56"/>
      <c r="CU517" s="56"/>
      <c r="CV517" s="56"/>
      <c r="CW517" s="56"/>
      <c r="CX517" s="56"/>
      <c r="CY517" s="56"/>
      <c r="CZ517" s="56"/>
      <c r="DA517" s="56"/>
      <c r="DB517" s="56"/>
      <c r="DC517" s="56"/>
      <c r="DD517" s="56"/>
      <c r="DE517" s="56"/>
      <c r="DF517" s="56"/>
      <c r="DG517" s="56"/>
      <c r="DH517" s="56"/>
      <c r="DI517" s="56"/>
      <c r="DJ517" s="56"/>
      <c r="DK517" s="56"/>
      <c r="DL517" s="56"/>
      <c r="DM517" s="56"/>
      <c r="DN517" s="56"/>
      <c r="DO517" s="56"/>
      <c r="DP517" s="56"/>
      <c r="DQ517" s="56"/>
      <c r="DR517" s="56"/>
      <c r="DS517" s="56"/>
      <c r="DT517" s="56"/>
      <c r="DU517" s="56"/>
      <c r="DV517" s="56"/>
      <c r="DW517" s="56"/>
      <c r="DX517" s="56"/>
      <c r="DY517" s="56"/>
      <c r="DZ517" s="56"/>
      <c r="EA517" s="56"/>
      <c r="EB517" s="56"/>
      <c r="EC517" s="56"/>
      <c r="ED517" s="56"/>
      <c r="EE517" s="56"/>
      <c r="EF517" s="56"/>
      <c r="EG517" s="56"/>
      <c r="EH517" s="56"/>
      <c r="EI517" s="56"/>
      <c r="EJ517" s="56"/>
      <c r="EK517" s="56"/>
      <c r="EL517" s="56"/>
      <c r="EM517" s="56"/>
      <c r="EN517" s="56"/>
      <c r="EO517" s="56"/>
      <c r="EP517" s="56"/>
      <c r="EQ517" s="56"/>
      <c r="ER517" s="56"/>
      <c r="ES517" s="56"/>
      <c r="ET517" s="56"/>
      <c r="EU517" s="56"/>
      <c r="EV517" s="56"/>
      <c r="EW517" s="56"/>
      <c r="EX517" s="56"/>
      <c r="EY517" s="56"/>
      <c r="EZ517" s="56"/>
      <c r="FA517" s="56"/>
      <c r="FB517" s="56"/>
      <c r="FC517" s="56"/>
      <c r="FD517" s="56"/>
      <c r="FE517" s="56"/>
      <c r="FF517" s="56"/>
      <c r="FG517" s="56"/>
      <c r="FH517" s="56"/>
      <c r="FI517" s="56"/>
      <c r="FJ517" s="56"/>
      <c r="FK517" s="56"/>
      <c r="FL517" s="56"/>
      <c r="FM517" s="56"/>
      <c r="FN517" s="56"/>
      <c r="FO517" s="56"/>
      <c r="FP517" s="56"/>
      <c r="FQ517" s="56"/>
      <c r="FR517" s="56"/>
      <c r="FS517" s="56"/>
      <c r="FT517" s="56"/>
      <c r="FU517" s="56"/>
      <c r="FV517" s="56"/>
      <c r="FW517" s="56"/>
      <c r="FX517" s="56"/>
      <c r="FY517" s="56"/>
      <c r="FZ517" s="56"/>
      <c r="GA517" s="56"/>
      <c r="GB517" s="56"/>
      <c r="GC517" s="56"/>
      <c r="GD517" s="56"/>
      <c r="GE517" s="56"/>
      <c r="GF517" s="56"/>
    </row>
    <row r="518" spans="1:188" s="1" customFormat="1" ht="15.75" x14ac:dyDescent="0.25">
      <c r="F518" s="248"/>
      <c r="G518" s="219"/>
      <c r="H518" s="141"/>
      <c r="I518" s="141"/>
      <c r="J518" s="242"/>
      <c r="K518" s="141"/>
      <c r="L518" s="242"/>
      <c r="M518" s="141"/>
      <c r="N518" s="242"/>
      <c r="O518" s="141"/>
      <c r="P518" s="242"/>
      <c r="Q518" s="141"/>
      <c r="R518" s="242"/>
      <c r="S518" s="141"/>
      <c r="T518" s="242"/>
      <c r="U518" s="141"/>
      <c r="V518" s="242"/>
      <c r="W518" s="141"/>
      <c r="X518" s="242"/>
      <c r="Y518" s="141"/>
      <c r="Z518" s="242"/>
      <c r="AA518" s="141"/>
      <c r="AB518" s="242"/>
      <c r="AC518" s="141"/>
      <c r="AD518" s="141"/>
      <c r="AE518" s="141"/>
      <c r="AF518" s="141"/>
      <c r="AG518" s="141"/>
      <c r="AH518" s="141"/>
      <c r="AI518" s="141"/>
      <c r="AJ518" s="141"/>
      <c r="AK518" s="141"/>
      <c r="AL518" s="141"/>
      <c r="AM518" s="141"/>
      <c r="AN518" s="141"/>
      <c r="AO518" s="141"/>
      <c r="AP518" s="141"/>
      <c r="AQ518" s="141"/>
      <c r="AR518" s="141"/>
      <c r="AS518" s="141"/>
      <c r="AT518" s="141"/>
      <c r="AU518" s="141"/>
      <c r="AV518" s="141"/>
      <c r="AW518" s="141"/>
      <c r="AX518" s="141"/>
      <c r="AY518" s="141"/>
      <c r="AZ518" s="141"/>
      <c r="BA518" s="141"/>
      <c r="BB518" s="141"/>
      <c r="BC518" s="141"/>
      <c r="BD518" s="56"/>
      <c r="BE518" s="56"/>
      <c r="BF518" s="56"/>
      <c r="BG518" s="56"/>
      <c r="BH518" s="56"/>
      <c r="BI518" s="56"/>
      <c r="BJ518" s="56"/>
      <c r="BK518" s="56"/>
      <c r="BL518" s="56"/>
      <c r="BM518" s="56"/>
      <c r="BN518" s="56"/>
      <c r="BO518" s="56"/>
      <c r="BP518" s="56"/>
      <c r="BQ518" s="56"/>
      <c r="BR518" s="56"/>
      <c r="BS518" s="56"/>
      <c r="BT518" s="56"/>
      <c r="BU518" s="56"/>
      <c r="BV518" s="56"/>
      <c r="BW518" s="56"/>
      <c r="BX518" s="56"/>
      <c r="BY518" s="56"/>
      <c r="BZ518" s="56"/>
      <c r="CA518" s="56"/>
      <c r="CB518" s="56"/>
      <c r="CC518" s="56"/>
      <c r="CD518" s="56"/>
      <c r="CE518" s="56"/>
      <c r="CF518" s="56"/>
      <c r="CG518" s="56"/>
      <c r="CH518" s="56"/>
      <c r="CI518" s="56"/>
      <c r="CJ518" s="56"/>
      <c r="CK518" s="56"/>
      <c r="CL518" s="56"/>
      <c r="CM518" s="56"/>
      <c r="CN518" s="56"/>
      <c r="CO518" s="56"/>
      <c r="CP518" s="56"/>
      <c r="CQ518" s="56"/>
      <c r="CR518" s="56"/>
      <c r="CS518" s="56"/>
      <c r="CT518" s="56"/>
      <c r="CU518" s="56"/>
      <c r="CV518" s="56"/>
      <c r="CW518" s="56"/>
      <c r="CX518" s="56"/>
      <c r="CY518" s="56"/>
      <c r="CZ518" s="56"/>
      <c r="DA518" s="56"/>
      <c r="DB518" s="56"/>
      <c r="DC518" s="56"/>
      <c r="DD518" s="56"/>
      <c r="DE518" s="56"/>
      <c r="DF518" s="56"/>
      <c r="DG518" s="56"/>
      <c r="DH518" s="56"/>
      <c r="DI518" s="56"/>
      <c r="DJ518" s="56"/>
      <c r="DK518" s="56"/>
      <c r="DL518" s="56"/>
      <c r="DM518" s="56"/>
      <c r="DN518" s="56"/>
      <c r="DO518" s="56"/>
      <c r="DP518" s="56"/>
      <c r="DQ518" s="56"/>
      <c r="DR518" s="56"/>
      <c r="DS518" s="56"/>
      <c r="DT518" s="56"/>
      <c r="DU518" s="56"/>
      <c r="DV518" s="56"/>
      <c r="DW518" s="56"/>
      <c r="DX518" s="56"/>
      <c r="DY518" s="56"/>
      <c r="DZ518" s="56"/>
      <c r="EA518" s="56"/>
      <c r="EB518" s="56"/>
      <c r="EC518" s="56"/>
      <c r="ED518" s="56"/>
      <c r="EE518" s="56"/>
      <c r="EF518" s="56"/>
      <c r="EG518" s="56"/>
      <c r="EH518" s="56"/>
      <c r="EI518" s="56"/>
      <c r="EJ518" s="56"/>
      <c r="EK518" s="56"/>
      <c r="EL518" s="56"/>
      <c r="EM518" s="56"/>
      <c r="EN518" s="56"/>
      <c r="EO518" s="56"/>
      <c r="EP518" s="56"/>
      <c r="EQ518" s="56"/>
      <c r="ER518" s="56"/>
      <c r="ES518" s="56"/>
      <c r="ET518" s="56"/>
      <c r="EU518" s="56"/>
      <c r="EV518" s="56"/>
      <c r="EW518" s="56"/>
      <c r="EX518" s="56"/>
      <c r="EY518" s="56"/>
      <c r="EZ518" s="56"/>
      <c r="FA518" s="56"/>
      <c r="FB518" s="56"/>
      <c r="FC518" s="56"/>
      <c r="FD518" s="56"/>
      <c r="FE518" s="56"/>
      <c r="FF518" s="56"/>
      <c r="FG518" s="56"/>
      <c r="FH518" s="56"/>
      <c r="FI518" s="56"/>
      <c r="FJ518" s="56"/>
      <c r="FK518" s="56"/>
      <c r="FL518" s="56"/>
      <c r="FM518" s="56"/>
      <c r="FN518" s="56"/>
      <c r="FO518" s="56"/>
      <c r="FP518" s="56"/>
      <c r="FQ518" s="56"/>
      <c r="FR518" s="56"/>
      <c r="FS518" s="56"/>
      <c r="FT518" s="56"/>
      <c r="FU518" s="56"/>
      <c r="FV518" s="56"/>
      <c r="FW518" s="56"/>
      <c r="FX518" s="56"/>
      <c r="FY518" s="56"/>
      <c r="FZ518" s="56"/>
      <c r="GA518" s="56"/>
      <c r="GB518" s="56"/>
      <c r="GC518" s="56"/>
      <c r="GD518" s="56"/>
      <c r="GE518" s="56"/>
      <c r="GF518" s="56"/>
    </row>
    <row r="519" spans="1:188" s="1" customFormat="1" ht="15.75" x14ac:dyDescent="0.25">
      <c r="F519" s="248"/>
      <c r="G519" s="219"/>
      <c r="H519" s="141"/>
      <c r="I519" s="141"/>
      <c r="J519" s="242"/>
      <c r="K519" s="141"/>
      <c r="L519" s="242"/>
      <c r="M519" s="141"/>
      <c r="N519" s="242"/>
      <c r="O519" s="141"/>
      <c r="P519" s="242"/>
      <c r="Q519" s="141"/>
      <c r="R519" s="242"/>
      <c r="S519" s="141"/>
      <c r="T519" s="242"/>
      <c r="U519" s="141"/>
      <c r="V519" s="242"/>
      <c r="W519" s="141"/>
      <c r="X519" s="242"/>
      <c r="Y519" s="141"/>
      <c r="Z519" s="242"/>
      <c r="AA519" s="141"/>
      <c r="AB519" s="242"/>
      <c r="AC519" s="141"/>
      <c r="AD519" s="141"/>
      <c r="AE519" s="141"/>
      <c r="AF519" s="141"/>
      <c r="AG519" s="141"/>
      <c r="AH519" s="141"/>
      <c r="AI519" s="141"/>
      <c r="AJ519" s="141"/>
      <c r="AK519" s="141"/>
      <c r="AL519" s="141"/>
      <c r="AM519" s="141"/>
      <c r="AN519" s="141"/>
      <c r="AO519" s="141"/>
      <c r="AP519" s="141"/>
      <c r="AQ519" s="141"/>
      <c r="AR519" s="141"/>
      <c r="AS519" s="141"/>
      <c r="AT519" s="141"/>
      <c r="AU519" s="141"/>
      <c r="AV519" s="141"/>
      <c r="AW519" s="141"/>
      <c r="AX519" s="141"/>
      <c r="AY519" s="141"/>
      <c r="AZ519" s="141"/>
      <c r="BA519" s="141"/>
      <c r="BB519" s="141"/>
      <c r="BC519" s="141"/>
      <c r="BD519" s="56"/>
      <c r="BE519" s="56"/>
      <c r="BF519" s="56"/>
      <c r="BG519" s="56"/>
      <c r="BH519" s="56"/>
      <c r="BI519" s="56"/>
      <c r="BJ519" s="56"/>
      <c r="BK519" s="56"/>
      <c r="BL519" s="56"/>
      <c r="BM519" s="56"/>
      <c r="BN519" s="56"/>
      <c r="BO519" s="56"/>
      <c r="BP519" s="56"/>
      <c r="BQ519" s="56"/>
      <c r="BR519" s="56"/>
      <c r="BS519" s="56"/>
      <c r="BT519" s="56"/>
      <c r="BU519" s="56"/>
      <c r="BV519" s="56"/>
      <c r="BW519" s="56"/>
      <c r="BX519" s="56"/>
      <c r="BY519" s="56"/>
      <c r="BZ519" s="56"/>
      <c r="CA519" s="56"/>
      <c r="CB519" s="56"/>
      <c r="CC519" s="56"/>
      <c r="CD519" s="56"/>
      <c r="CE519" s="56"/>
      <c r="CF519" s="56"/>
      <c r="CG519" s="56"/>
      <c r="CH519" s="56"/>
      <c r="CI519" s="56"/>
      <c r="CJ519" s="56"/>
      <c r="CK519" s="56"/>
      <c r="CL519" s="56"/>
      <c r="CM519" s="56"/>
      <c r="CN519" s="56"/>
      <c r="CO519" s="56"/>
      <c r="CP519" s="56"/>
      <c r="CQ519" s="56"/>
      <c r="CR519" s="56"/>
      <c r="CS519" s="56"/>
      <c r="CT519" s="56"/>
      <c r="CU519" s="56"/>
      <c r="CV519" s="56"/>
      <c r="CW519" s="56"/>
      <c r="CX519" s="56"/>
      <c r="CY519" s="56"/>
      <c r="CZ519" s="56"/>
      <c r="DA519" s="56"/>
      <c r="DB519" s="56"/>
      <c r="DC519" s="56"/>
      <c r="DD519" s="56"/>
      <c r="DE519" s="56"/>
      <c r="DF519" s="56"/>
      <c r="DG519" s="56"/>
      <c r="DH519" s="56"/>
      <c r="DI519" s="56"/>
      <c r="DJ519" s="56"/>
      <c r="DK519" s="56"/>
      <c r="DL519" s="56"/>
      <c r="DM519" s="56"/>
      <c r="DN519" s="56"/>
      <c r="DO519" s="56"/>
      <c r="DP519" s="56"/>
      <c r="DQ519" s="56"/>
      <c r="DR519" s="56"/>
      <c r="DS519" s="56"/>
      <c r="DT519" s="56"/>
      <c r="DU519" s="56"/>
      <c r="DV519" s="56"/>
      <c r="DW519" s="56"/>
      <c r="DX519" s="56"/>
      <c r="DY519" s="56"/>
      <c r="DZ519" s="56"/>
      <c r="EA519" s="56"/>
      <c r="EB519" s="56"/>
      <c r="EC519" s="56"/>
      <c r="ED519" s="56"/>
      <c r="EE519" s="56"/>
      <c r="EF519" s="56"/>
      <c r="EG519" s="56"/>
      <c r="EH519" s="56"/>
      <c r="EI519" s="56"/>
      <c r="EJ519" s="56"/>
      <c r="EK519" s="56"/>
      <c r="EL519" s="56"/>
      <c r="EM519" s="56"/>
      <c r="EN519" s="56"/>
      <c r="EO519" s="56"/>
      <c r="EP519" s="56"/>
      <c r="EQ519" s="56"/>
      <c r="ER519" s="56"/>
      <c r="ES519" s="56"/>
      <c r="ET519" s="56"/>
      <c r="EU519" s="56"/>
      <c r="EV519" s="56"/>
      <c r="EW519" s="56"/>
      <c r="EX519" s="56"/>
      <c r="EY519" s="56"/>
      <c r="EZ519" s="56"/>
      <c r="FA519" s="56"/>
      <c r="FB519" s="56"/>
      <c r="FC519" s="56"/>
      <c r="FD519" s="56"/>
      <c r="FE519" s="56"/>
      <c r="FF519" s="56"/>
      <c r="FG519" s="56"/>
      <c r="FH519" s="56"/>
      <c r="FI519" s="56"/>
      <c r="FJ519" s="56"/>
      <c r="FK519" s="56"/>
      <c r="FL519" s="56"/>
      <c r="FM519" s="56"/>
      <c r="FN519" s="56"/>
      <c r="FO519" s="56"/>
      <c r="FP519" s="56"/>
      <c r="FQ519" s="56"/>
      <c r="FR519" s="56"/>
      <c r="FS519" s="56"/>
      <c r="FT519" s="56"/>
      <c r="FU519" s="56"/>
      <c r="FV519" s="56"/>
      <c r="FW519" s="56"/>
      <c r="FX519" s="56"/>
      <c r="FY519" s="56"/>
      <c r="FZ519" s="56"/>
      <c r="GA519" s="56"/>
      <c r="GB519" s="56"/>
      <c r="GC519" s="56"/>
      <c r="GD519" s="56"/>
      <c r="GE519" s="56"/>
      <c r="GF519" s="56"/>
    </row>
    <row r="520" spans="1:188" s="1" customFormat="1" ht="15.75" x14ac:dyDescent="0.25">
      <c r="F520" s="248"/>
      <c r="G520" s="219"/>
      <c r="I520" s="141"/>
      <c r="J520" s="141"/>
      <c r="K520" s="141"/>
      <c r="L520" s="141"/>
      <c r="M520" s="141"/>
      <c r="N520" s="141"/>
      <c r="O520" s="141"/>
      <c r="P520" s="141"/>
      <c r="Q520" s="141"/>
      <c r="R520" s="141"/>
      <c r="S520" s="141"/>
      <c r="T520" s="141"/>
      <c r="U520" s="141"/>
      <c r="V520" s="141"/>
      <c r="W520" s="141"/>
      <c r="X520" s="141"/>
      <c r="Y520" s="141"/>
      <c r="Z520" s="141"/>
      <c r="AA520" s="141"/>
      <c r="AB520" s="141"/>
      <c r="AC520" s="141"/>
      <c r="AD520" s="141"/>
      <c r="AE520" s="141"/>
      <c r="AF520" s="141"/>
      <c r="AG520" s="141"/>
      <c r="AH520" s="141"/>
      <c r="AI520" s="141"/>
      <c r="AJ520" s="141"/>
      <c r="AK520" s="141"/>
      <c r="AL520" s="141"/>
      <c r="AM520" s="141"/>
      <c r="AN520" s="141"/>
      <c r="AO520" s="141"/>
      <c r="AP520" s="141"/>
      <c r="AQ520" s="141"/>
      <c r="AR520" s="141"/>
      <c r="AS520" s="141"/>
      <c r="AT520" s="141"/>
      <c r="AU520" s="141"/>
      <c r="AV520" s="141"/>
      <c r="AW520" s="141"/>
      <c r="AX520" s="141"/>
      <c r="AY520" s="141"/>
      <c r="AZ520" s="141"/>
      <c r="BA520" s="141"/>
      <c r="BB520" s="141"/>
      <c r="BC520" s="141"/>
      <c r="BD520" s="56"/>
      <c r="BE520" s="56"/>
      <c r="BF520" s="56"/>
      <c r="BG520" s="56"/>
      <c r="BH520" s="56"/>
      <c r="BI520" s="56"/>
      <c r="BJ520" s="56"/>
      <c r="BK520" s="56"/>
      <c r="BL520" s="56"/>
      <c r="BM520" s="56"/>
      <c r="BN520" s="56"/>
      <c r="BO520" s="56"/>
      <c r="BP520" s="56"/>
      <c r="BQ520" s="56"/>
      <c r="BR520" s="56"/>
      <c r="BS520" s="56"/>
      <c r="BT520" s="56"/>
      <c r="BU520" s="56"/>
      <c r="BV520" s="56"/>
      <c r="BW520" s="56"/>
      <c r="BX520" s="56"/>
      <c r="BY520" s="56"/>
      <c r="BZ520" s="56"/>
      <c r="CA520" s="56"/>
      <c r="CB520" s="56"/>
      <c r="CC520" s="56"/>
      <c r="CD520" s="56"/>
      <c r="CE520" s="56"/>
      <c r="CF520" s="56"/>
      <c r="CG520" s="56"/>
      <c r="CH520" s="56"/>
      <c r="CI520" s="56"/>
      <c r="CJ520" s="56"/>
      <c r="CK520" s="56"/>
      <c r="CL520" s="56"/>
      <c r="CM520" s="56"/>
      <c r="CN520" s="56"/>
      <c r="CO520" s="56"/>
      <c r="CP520" s="56"/>
      <c r="CQ520" s="56"/>
      <c r="CR520" s="56"/>
      <c r="CS520" s="56"/>
      <c r="CT520" s="56"/>
      <c r="CU520" s="56"/>
      <c r="CV520" s="56"/>
      <c r="CW520" s="56"/>
      <c r="CX520" s="56"/>
      <c r="CY520" s="56"/>
      <c r="CZ520" s="56"/>
      <c r="DA520" s="56"/>
      <c r="DB520" s="56"/>
      <c r="DC520" s="56"/>
      <c r="DD520" s="56"/>
      <c r="DE520" s="56"/>
      <c r="DF520" s="56"/>
      <c r="DG520" s="56"/>
      <c r="DH520" s="56"/>
      <c r="DI520" s="56"/>
      <c r="DJ520" s="56"/>
      <c r="DK520" s="56"/>
      <c r="DL520" s="56"/>
      <c r="DM520" s="56"/>
      <c r="DN520" s="56"/>
      <c r="DO520" s="56"/>
      <c r="DP520" s="56"/>
      <c r="DQ520" s="56"/>
      <c r="DR520" s="56"/>
      <c r="DS520" s="56"/>
      <c r="DT520" s="56"/>
      <c r="DU520" s="56"/>
      <c r="DV520" s="56"/>
      <c r="DW520" s="56"/>
      <c r="DX520" s="56"/>
      <c r="DY520" s="56"/>
      <c r="DZ520" s="56"/>
      <c r="EA520" s="56"/>
      <c r="EB520" s="56"/>
      <c r="EC520" s="56"/>
      <c r="ED520" s="56"/>
      <c r="EE520" s="56"/>
      <c r="EF520" s="56"/>
      <c r="EG520" s="56"/>
      <c r="EH520" s="56"/>
      <c r="EI520" s="56"/>
      <c r="EJ520" s="56"/>
      <c r="EK520" s="56"/>
      <c r="EL520" s="56"/>
      <c r="EM520" s="56"/>
      <c r="EN520" s="56"/>
      <c r="EO520" s="56"/>
      <c r="EP520" s="56"/>
      <c r="EQ520" s="56"/>
      <c r="ER520" s="56"/>
      <c r="ES520" s="56"/>
      <c r="ET520" s="56"/>
      <c r="EU520" s="56"/>
      <c r="EV520" s="56"/>
      <c r="EW520" s="56"/>
      <c r="EX520" s="56"/>
      <c r="EY520" s="56"/>
      <c r="EZ520" s="56"/>
      <c r="FA520" s="56"/>
      <c r="FB520" s="56"/>
      <c r="FC520" s="56"/>
      <c r="FD520" s="56"/>
      <c r="FE520" s="56"/>
      <c r="FF520" s="56"/>
      <c r="FG520" s="56"/>
      <c r="FH520" s="56"/>
      <c r="FI520" s="56"/>
      <c r="FJ520" s="56"/>
      <c r="FK520" s="56"/>
      <c r="FL520" s="56"/>
      <c r="FM520" s="56"/>
      <c r="FN520" s="56"/>
      <c r="FO520" s="56"/>
      <c r="FP520" s="56"/>
      <c r="FQ520" s="56"/>
      <c r="FR520" s="56"/>
      <c r="FS520" s="56"/>
      <c r="FT520" s="56"/>
      <c r="FU520" s="56"/>
      <c r="FV520" s="56"/>
      <c r="FW520" s="56"/>
      <c r="FX520" s="56"/>
      <c r="FY520" s="56"/>
      <c r="FZ520" s="56"/>
      <c r="GA520" s="56"/>
      <c r="GB520" s="56"/>
      <c r="GC520" s="56"/>
      <c r="GD520" s="56"/>
      <c r="GE520" s="56"/>
      <c r="GF520" s="56"/>
    </row>
    <row r="521" spans="1:188" s="1" customFormat="1" ht="15.75" x14ac:dyDescent="0.25">
      <c r="F521" s="248"/>
      <c r="G521" s="219"/>
      <c r="H521" s="141"/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  <c r="S521" s="141"/>
      <c r="T521" s="141"/>
      <c r="U521" s="141"/>
      <c r="V521" s="141"/>
      <c r="W521" s="141"/>
      <c r="X521" s="141"/>
      <c r="Y521" s="141"/>
      <c r="Z521" s="141"/>
      <c r="AA521" s="141"/>
      <c r="AB521" s="141"/>
      <c r="AC521" s="141"/>
      <c r="AD521" s="141"/>
      <c r="AE521" s="141"/>
      <c r="AF521" s="141"/>
      <c r="AG521" s="141"/>
      <c r="AH521" s="141"/>
      <c r="AI521" s="141"/>
      <c r="AJ521" s="141"/>
      <c r="AK521" s="141"/>
      <c r="AL521" s="141"/>
      <c r="AM521" s="141"/>
      <c r="AN521" s="141"/>
      <c r="AO521" s="141"/>
      <c r="AP521" s="141"/>
      <c r="AQ521" s="141"/>
      <c r="AR521" s="141"/>
      <c r="AS521" s="141"/>
      <c r="AT521" s="141"/>
      <c r="AU521" s="141"/>
      <c r="AV521" s="141"/>
      <c r="AW521" s="141"/>
      <c r="AX521" s="141"/>
      <c r="AY521" s="141"/>
      <c r="AZ521" s="141"/>
      <c r="BA521" s="141"/>
      <c r="BB521" s="141"/>
      <c r="BC521" s="141"/>
      <c r="BD521" s="56"/>
      <c r="BE521" s="56"/>
      <c r="BF521" s="56"/>
      <c r="BG521" s="56"/>
      <c r="BH521" s="56"/>
      <c r="BI521" s="56"/>
      <c r="BJ521" s="56"/>
      <c r="BK521" s="56"/>
      <c r="BL521" s="56"/>
      <c r="BM521" s="56"/>
      <c r="BN521" s="56"/>
      <c r="BO521" s="56"/>
      <c r="BP521" s="56"/>
      <c r="BQ521" s="56"/>
      <c r="BR521" s="56"/>
      <c r="BS521" s="56"/>
      <c r="BT521" s="56"/>
      <c r="BU521" s="56"/>
      <c r="BV521" s="56"/>
      <c r="BW521" s="56"/>
      <c r="BX521" s="56"/>
      <c r="BY521" s="56"/>
      <c r="BZ521" s="56"/>
      <c r="CA521" s="56"/>
      <c r="CB521" s="56"/>
      <c r="CC521" s="56"/>
      <c r="CD521" s="56"/>
      <c r="CE521" s="56"/>
      <c r="CF521" s="56"/>
      <c r="CG521" s="56"/>
      <c r="CH521" s="56"/>
      <c r="CI521" s="56"/>
      <c r="CJ521" s="56"/>
      <c r="CK521" s="56"/>
      <c r="CL521" s="56"/>
      <c r="CM521" s="56"/>
      <c r="CN521" s="56"/>
      <c r="CO521" s="56"/>
      <c r="CP521" s="56"/>
      <c r="CQ521" s="56"/>
      <c r="CR521" s="56"/>
      <c r="CS521" s="56"/>
      <c r="CT521" s="56"/>
      <c r="CU521" s="56"/>
      <c r="CV521" s="56"/>
      <c r="CW521" s="56"/>
      <c r="CX521" s="56"/>
      <c r="CY521" s="56"/>
      <c r="CZ521" s="56"/>
      <c r="DA521" s="56"/>
      <c r="DB521" s="56"/>
      <c r="DC521" s="56"/>
      <c r="DD521" s="56"/>
      <c r="DE521" s="56"/>
      <c r="DF521" s="56"/>
      <c r="DG521" s="56"/>
      <c r="DH521" s="56"/>
      <c r="DI521" s="56"/>
      <c r="DJ521" s="56"/>
      <c r="DK521" s="56"/>
      <c r="DL521" s="56"/>
      <c r="DM521" s="56"/>
      <c r="DN521" s="56"/>
      <c r="DO521" s="56"/>
      <c r="DP521" s="56"/>
      <c r="DQ521" s="56"/>
      <c r="DR521" s="56"/>
      <c r="DS521" s="56"/>
      <c r="DT521" s="56"/>
      <c r="DU521" s="56"/>
      <c r="DV521" s="56"/>
      <c r="DW521" s="56"/>
      <c r="DX521" s="56"/>
      <c r="DY521" s="56"/>
      <c r="DZ521" s="56"/>
      <c r="EA521" s="56"/>
      <c r="EB521" s="56"/>
      <c r="EC521" s="56"/>
      <c r="ED521" s="56"/>
      <c r="EE521" s="56"/>
      <c r="EF521" s="56"/>
      <c r="EG521" s="56"/>
      <c r="EH521" s="56"/>
      <c r="EI521" s="56"/>
      <c r="EJ521" s="56"/>
      <c r="EK521" s="56"/>
      <c r="EL521" s="56"/>
      <c r="EM521" s="56"/>
      <c r="EN521" s="56"/>
      <c r="EO521" s="56"/>
      <c r="EP521" s="56"/>
      <c r="EQ521" s="56"/>
      <c r="ER521" s="56"/>
      <c r="ES521" s="56"/>
      <c r="ET521" s="56"/>
      <c r="EU521" s="56"/>
      <c r="EV521" s="56"/>
      <c r="EW521" s="56"/>
      <c r="EX521" s="56"/>
      <c r="EY521" s="56"/>
      <c r="EZ521" s="56"/>
      <c r="FA521" s="56"/>
      <c r="FB521" s="56"/>
      <c r="FC521" s="56"/>
      <c r="FD521" s="56"/>
      <c r="FE521" s="56"/>
      <c r="FF521" s="56"/>
      <c r="FG521" s="56"/>
      <c r="FH521" s="56"/>
      <c r="FI521" s="56"/>
      <c r="FJ521" s="56"/>
      <c r="FK521" s="56"/>
      <c r="FL521" s="56"/>
      <c r="FM521" s="56"/>
      <c r="FN521" s="56"/>
      <c r="FO521" s="56"/>
      <c r="FP521" s="56"/>
      <c r="FQ521" s="56"/>
      <c r="FR521" s="56"/>
      <c r="FS521" s="56"/>
      <c r="FT521" s="56"/>
      <c r="FU521" s="56"/>
      <c r="FV521" s="56"/>
      <c r="FW521" s="56"/>
      <c r="FX521" s="56"/>
      <c r="FY521" s="56"/>
      <c r="FZ521" s="56"/>
      <c r="GA521" s="56"/>
      <c r="GB521" s="56"/>
      <c r="GC521" s="56"/>
      <c r="GD521" s="56"/>
      <c r="GE521" s="56"/>
      <c r="GF521" s="56"/>
    </row>
    <row r="522" spans="1:188" s="1" customFormat="1" ht="15.75" x14ac:dyDescent="0.25">
      <c r="G522" s="250"/>
      <c r="H522" s="141"/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  <c r="S522" s="141"/>
      <c r="T522" s="141"/>
      <c r="U522" s="141"/>
      <c r="V522" s="141"/>
      <c r="W522" s="141"/>
      <c r="X522" s="141"/>
      <c r="Y522" s="141"/>
      <c r="Z522" s="141"/>
      <c r="AA522" s="141"/>
      <c r="AB522" s="141"/>
      <c r="AC522" s="141"/>
      <c r="AD522" s="141"/>
      <c r="AE522" s="141"/>
      <c r="AF522" s="141"/>
      <c r="AG522" s="141"/>
      <c r="AH522" s="141"/>
      <c r="AI522" s="141"/>
      <c r="AJ522" s="141"/>
      <c r="AK522" s="141"/>
      <c r="AL522" s="141"/>
      <c r="AM522" s="141"/>
      <c r="AN522" s="141"/>
      <c r="AO522" s="141"/>
      <c r="AP522" s="141"/>
      <c r="AQ522" s="141"/>
      <c r="AR522" s="141"/>
      <c r="AS522" s="141"/>
      <c r="AT522" s="141"/>
      <c r="AU522" s="141"/>
      <c r="AV522" s="141"/>
      <c r="AW522" s="141"/>
      <c r="AX522" s="141"/>
      <c r="AY522" s="141"/>
      <c r="AZ522" s="141"/>
      <c r="BA522" s="141"/>
      <c r="BB522" s="141"/>
      <c r="BC522" s="141"/>
      <c r="BD522" s="56"/>
      <c r="BE522" s="56"/>
      <c r="BF522" s="56"/>
      <c r="BG522" s="56"/>
      <c r="BH522" s="56"/>
      <c r="BI522" s="56"/>
      <c r="BJ522" s="56"/>
      <c r="BK522" s="56"/>
      <c r="BL522" s="56"/>
      <c r="BM522" s="56"/>
      <c r="BN522" s="56"/>
      <c r="BO522" s="56"/>
      <c r="BP522" s="56"/>
      <c r="BQ522" s="56"/>
      <c r="BR522" s="56"/>
      <c r="BS522" s="56"/>
      <c r="BT522" s="56"/>
      <c r="BU522" s="56"/>
      <c r="BV522" s="56"/>
      <c r="BW522" s="56"/>
      <c r="BX522" s="56"/>
      <c r="BY522" s="56"/>
      <c r="BZ522" s="56"/>
      <c r="CA522" s="56"/>
      <c r="CB522" s="56"/>
      <c r="CC522" s="56"/>
      <c r="CD522" s="56"/>
      <c r="CE522" s="56"/>
      <c r="CF522" s="56"/>
      <c r="CG522" s="56"/>
      <c r="CH522" s="56"/>
      <c r="CI522" s="56"/>
      <c r="CJ522" s="56"/>
      <c r="CK522" s="56"/>
      <c r="CL522" s="56"/>
      <c r="CM522" s="56"/>
      <c r="CN522" s="56"/>
      <c r="CO522" s="56"/>
      <c r="CP522" s="56"/>
      <c r="CQ522" s="56"/>
      <c r="CR522" s="56"/>
      <c r="CS522" s="56"/>
      <c r="CT522" s="56"/>
      <c r="CU522" s="56"/>
      <c r="CV522" s="56"/>
      <c r="CW522" s="56"/>
      <c r="CX522" s="56"/>
      <c r="CY522" s="56"/>
      <c r="CZ522" s="56"/>
      <c r="DA522" s="56"/>
      <c r="DB522" s="56"/>
      <c r="DC522" s="56"/>
      <c r="DD522" s="56"/>
      <c r="DE522" s="56"/>
      <c r="DF522" s="56"/>
      <c r="DG522" s="56"/>
      <c r="DH522" s="56"/>
      <c r="DI522" s="56"/>
      <c r="DJ522" s="56"/>
      <c r="DK522" s="56"/>
      <c r="DL522" s="56"/>
      <c r="DM522" s="56"/>
      <c r="DN522" s="56"/>
      <c r="DO522" s="56"/>
      <c r="DP522" s="56"/>
      <c r="DQ522" s="56"/>
      <c r="DR522" s="56"/>
      <c r="DS522" s="56"/>
      <c r="DT522" s="56"/>
      <c r="DU522" s="56"/>
      <c r="DV522" s="56"/>
      <c r="DW522" s="56"/>
      <c r="DX522" s="56"/>
      <c r="DY522" s="56"/>
      <c r="DZ522" s="56"/>
      <c r="EA522" s="56"/>
      <c r="EB522" s="56"/>
      <c r="EC522" s="56"/>
      <c r="ED522" s="56"/>
      <c r="EE522" s="56"/>
      <c r="EF522" s="56"/>
      <c r="EG522" s="56"/>
      <c r="EH522" s="56"/>
      <c r="EI522" s="56"/>
      <c r="EJ522" s="56"/>
      <c r="EK522" s="56"/>
      <c r="EL522" s="56"/>
      <c r="EM522" s="56"/>
      <c r="EN522" s="56"/>
      <c r="EO522" s="56"/>
      <c r="EP522" s="56"/>
      <c r="EQ522" s="56"/>
      <c r="ER522" s="56"/>
      <c r="ES522" s="56"/>
      <c r="ET522" s="56"/>
      <c r="EU522" s="56"/>
      <c r="EV522" s="56"/>
      <c r="EW522" s="56"/>
      <c r="EX522" s="56"/>
      <c r="EY522" s="56"/>
      <c r="EZ522" s="56"/>
      <c r="FA522" s="56"/>
      <c r="FB522" s="56"/>
      <c r="FC522" s="56"/>
      <c r="FD522" s="56"/>
      <c r="FE522" s="56"/>
      <c r="FF522" s="56"/>
      <c r="FG522" s="56"/>
      <c r="FH522" s="56"/>
      <c r="FI522" s="56"/>
      <c r="FJ522" s="56"/>
      <c r="FK522" s="56"/>
      <c r="FL522" s="56"/>
      <c r="FM522" s="56"/>
      <c r="FN522" s="56"/>
      <c r="FO522" s="56"/>
      <c r="FP522" s="56"/>
      <c r="FQ522" s="56"/>
      <c r="FR522" s="56"/>
      <c r="FS522" s="56"/>
      <c r="FT522" s="56"/>
      <c r="FU522" s="56"/>
      <c r="FV522" s="56"/>
      <c r="FW522" s="56"/>
      <c r="FX522" s="56"/>
      <c r="FY522" s="56"/>
      <c r="FZ522" s="56"/>
      <c r="GA522" s="56"/>
      <c r="GB522" s="56"/>
      <c r="GC522" s="56"/>
      <c r="GD522" s="56"/>
      <c r="GE522" s="56"/>
      <c r="GF522" s="56"/>
    </row>
    <row r="523" spans="1:188" s="1" customFormat="1" ht="15.75" x14ac:dyDescent="0.25">
      <c r="G523" s="250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  <c r="T523" s="141"/>
      <c r="U523" s="141"/>
      <c r="V523" s="141"/>
      <c r="W523" s="141"/>
      <c r="X523" s="141"/>
      <c r="Y523" s="141"/>
      <c r="Z523" s="141"/>
      <c r="AA523" s="141"/>
      <c r="AB523" s="141"/>
      <c r="AC523" s="141"/>
      <c r="AD523" s="141"/>
      <c r="AE523" s="141"/>
      <c r="AF523" s="141"/>
      <c r="AG523" s="141"/>
      <c r="AH523" s="141"/>
      <c r="AI523" s="141"/>
      <c r="AJ523" s="141"/>
      <c r="AK523" s="141"/>
      <c r="AL523" s="141"/>
      <c r="AM523" s="141"/>
      <c r="AN523" s="141"/>
      <c r="AO523" s="141"/>
      <c r="AP523" s="141"/>
      <c r="AQ523" s="141"/>
      <c r="AR523" s="141"/>
      <c r="AS523" s="141"/>
      <c r="AT523" s="141"/>
      <c r="AU523" s="141"/>
      <c r="AV523" s="141"/>
      <c r="AW523" s="141"/>
      <c r="AX523" s="141"/>
      <c r="AY523" s="141"/>
      <c r="AZ523" s="141"/>
      <c r="BA523" s="141"/>
      <c r="BB523" s="141"/>
      <c r="BC523" s="141"/>
      <c r="BD523" s="56"/>
      <c r="BE523" s="56"/>
      <c r="BF523" s="56"/>
      <c r="BG523" s="56"/>
      <c r="BH523" s="56"/>
      <c r="BI523" s="56"/>
      <c r="BJ523" s="56"/>
      <c r="BK523" s="56"/>
      <c r="BL523" s="56"/>
      <c r="BM523" s="56"/>
      <c r="BN523" s="56"/>
      <c r="BO523" s="56"/>
      <c r="BP523" s="56"/>
      <c r="BQ523" s="56"/>
      <c r="BR523" s="56"/>
      <c r="BS523" s="56"/>
      <c r="BT523" s="56"/>
      <c r="BU523" s="56"/>
      <c r="BV523" s="56"/>
      <c r="BW523" s="56"/>
      <c r="BX523" s="56"/>
      <c r="BY523" s="56"/>
      <c r="BZ523" s="56"/>
      <c r="CA523" s="56"/>
      <c r="CB523" s="56"/>
      <c r="CC523" s="56"/>
      <c r="CD523" s="56"/>
      <c r="CE523" s="56"/>
      <c r="CF523" s="56"/>
      <c r="CG523" s="56"/>
      <c r="CH523" s="56"/>
      <c r="CI523" s="56"/>
      <c r="CJ523" s="56"/>
      <c r="CK523" s="56"/>
      <c r="CL523" s="56"/>
      <c r="CM523" s="56"/>
      <c r="CN523" s="56"/>
      <c r="CO523" s="56"/>
      <c r="CP523" s="56"/>
      <c r="CQ523" s="56"/>
      <c r="CR523" s="56"/>
      <c r="CS523" s="56"/>
      <c r="CT523" s="56"/>
      <c r="CU523" s="56"/>
      <c r="CV523" s="56"/>
      <c r="CW523" s="56"/>
      <c r="CX523" s="56"/>
      <c r="CY523" s="56"/>
      <c r="CZ523" s="56"/>
      <c r="DA523" s="56"/>
      <c r="DB523" s="56"/>
      <c r="DC523" s="56"/>
      <c r="DD523" s="56"/>
      <c r="DE523" s="56"/>
      <c r="DF523" s="56"/>
      <c r="DG523" s="56"/>
      <c r="DH523" s="56"/>
      <c r="DI523" s="56"/>
      <c r="DJ523" s="56"/>
      <c r="DK523" s="56"/>
      <c r="DL523" s="56"/>
      <c r="DM523" s="56"/>
      <c r="DN523" s="56"/>
      <c r="DO523" s="56"/>
      <c r="DP523" s="56"/>
      <c r="DQ523" s="56"/>
      <c r="DR523" s="56"/>
      <c r="DS523" s="56"/>
      <c r="DT523" s="56"/>
      <c r="DU523" s="56"/>
      <c r="DV523" s="56"/>
      <c r="DW523" s="56"/>
      <c r="DX523" s="56"/>
      <c r="DY523" s="56"/>
      <c r="DZ523" s="56"/>
      <c r="EA523" s="56"/>
      <c r="EB523" s="56"/>
      <c r="EC523" s="56"/>
      <c r="ED523" s="56"/>
      <c r="EE523" s="56"/>
      <c r="EF523" s="56"/>
      <c r="EG523" s="56"/>
      <c r="EH523" s="56"/>
      <c r="EI523" s="56"/>
      <c r="EJ523" s="56"/>
      <c r="EK523" s="56"/>
      <c r="EL523" s="56"/>
      <c r="EM523" s="56"/>
      <c r="EN523" s="56"/>
      <c r="EO523" s="56"/>
      <c r="EP523" s="56"/>
      <c r="EQ523" s="56"/>
      <c r="ER523" s="56"/>
      <c r="ES523" s="56"/>
      <c r="ET523" s="56"/>
      <c r="EU523" s="56"/>
      <c r="EV523" s="56"/>
      <c r="EW523" s="56"/>
      <c r="EX523" s="56"/>
      <c r="EY523" s="56"/>
      <c r="EZ523" s="56"/>
      <c r="FA523" s="56"/>
      <c r="FB523" s="56"/>
      <c r="FC523" s="56"/>
      <c r="FD523" s="56"/>
      <c r="FE523" s="56"/>
      <c r="FF523" s="56"/>
      <c r="FG523" s="56"/>
      <c r="FH523" s="56"/>
      <c r="FI523" s="56"/>
      <c r="FJ523" s="56"/>
      <c r="FK523" s="56"/>
      <c r="FL523" s="56"/>
      <c r="FM523" s="56"/>
      <c r="FN523" s="56"/>
      <c r="FO523" s="56"/>
      <c r="FP523" s="56"/>
      <c r="FQ523" s="56"/>
      <c r="FR523" s="56"/>
      <c r="FS523" s="56"/>
      <c r="FT523" s="56"/>
      <c r="FU523" s="56"/>
      <c r="FV523" s="56"/>
      <c r="FW523" s="56"/>
      <c r="FX523" s="56"/>
      <c r="FY523" s="56"/>
      <c r="FZ523" s="56"/>
      <c r="GA523" s="56"/>
      <c r="GB523" s="56"/>
      <c r="GC523" s="56"/>
      <c r="GD523" s="56"/>
      <c r="GE523" s="56"/>
      <c r="GF523" s="56"/>
    </row>
    <row r="524" spans="1:188" ht="15.75" x14ac:dyDescent="0.2">
      <c r="G524" s="56"/>
      <c r="H524" s="215"/>
      <c r="I524" s="251"/>
      <c r="J524" s="251"/>
      <c r="K524" s="251"/>
      <c r="L524" s="251"/>
      <c r="M524" s="251"/>
      <c r="N524" s="251"/>
      <c r="O524" s="251"/>
      <c r="P524" s="251"/>
      <c r="Q524" s="251"/>
      <c r="R524" s="251"/>
      <c r="S524" s="251"/>
      <c r="T524" s="251"/>
      <c r="U524" s="251"/>
      <c r="V524" s="251"/>
      <c r="W524" s="251"/>
      <c r="X524" s="251"/>
      <c r="Y524" s="251"/>
      <c r="Z524" s="251"/>
      <c r="AA524" s="251"/>
      <c r="AB524" s="251"/>
      <c r="AC524" s="251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</row>
    <row r="525" spans="1:188" s="1" customFormat="1" ht="15.75" x14ac:dyDescent="0.25">
      <c r="A525" s="3"/>
      <c r="B525" s="3"/>
      <c r="C525" s="3"/>
      <c r="D525" s="3"/>
      <c r="E525" s="3"/>
      <c r="F525" s="3"/>
      <c r="G525" s="56"/>
      <c r="H525" s="251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5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5"/>
      <c r="BQ525" s="55"/>
      <c r="BR525" s="55"/>
      <c r="BS525" s="55"/>
      <c r="BT525" s="55"/>
      <c r="BU525" s="55"/>
      <c r="BV525" s="55"/>
      <c r="BW525" s="55"/>
      <c r="BX525" s="55"/>
      <c r="BY525" s="55"/>
      <c r="BZ525" s="55"/>
      <c r="CA525" s="55"/>
      <c r="CB525" s="55"/>
      <c r="CC525" s="55"/>
      <c r="CD525" s="55"/>
      <c r="CE525" s="55"/>
      <c r="CF525" s="55"/>
      <c r="CG525" s="55"/>
      <c r="CH525" s="55"/>
      <c r="CI525" s="55"/>
      <c r="CJ525" s="55"/>
      <c r="CK525" s="55"/>
      <c r="CL525" s="55"/>
      <c r="CM525" s="55"/>
      <c r="CN525" s="55"/>
      <c r="CO525" s="55"/>
      <c r="CP525" s="55"/>
      <c r="CQ525" s="55"/>
      <c r="CR525" s="55"/>
      <c r="CS525" s="55"/>
      <c r="CT525" s="55"/>
      <c r="CU525" s="55"/>
      <c r="CV525" s="55"/>
      <c r="CW525" s="55"/>
      <c r="CX525" s="55"/>
      <c r="CY525" s="55"/>
      <c r="CZ525" s="55"/>
      <c r="DA525" s="55"/>
      <c r="DB525" s="55"/>
      <c r="DC525" s="55"/>
      <c r="DD525" s="55"/>
      <c r="DE525" s="55"/>
      <c r="DF525" s="55"/>
      <c r="DG525" s="55"/>
      <c r="DH525" s="55"/>
      <c r="DI525" s="55"/>
      <c r="DJ525" s="55"/>
      <c r="DK525" s="55"/>
      <c r="DL525" s="55"/>
      <c r="DM525" s="55"/>
      <c r="DN525" s="55"/>
      <c r="DO525" s="55"/>
      <c r="DP525" s="55"/>
      <c r="DQ525" s="55"/>
      <c r="DR525" s="55"/>
      <c r="DS525" s="55"/>
      <c r="DT525" s="55"/>
      <c r="DU525" s="55"/>
      <c r="DV525" s="55"/>
      <c r="DW525" s="55"/>
      <c r="DX525" s="55"/>
      <c r="DY525" s="55"/>
      <c r="DZ525" s="55"/>
      <c r="EA525" s="55"/>
      <c r="EB525" s="55"/>
      <c r="EC525" s="55"/>
      <c r="ED525" s="55"/>
      <c r="EE525" s="55"/>
      <c r="EF525" s="55"/>
      <c r="EG525" s="55"/>
      <c r="EH525" s="55"/>
      <c r="EI525" s="55"/>
      <c r="EJ525" s="55"/>
      <c r="EK525" s="56"/>
      <c r="EL525" s="56"/>
      <c r="EM525" s="56"/>
      <c r="EN525" s="56"/>
      <c r="EO525" s="56"/>
      <c r="EP525" s="56"/>
      <c r="EQ525" s="56"/>
      <c r="ER525" s="56"/>
      <c r="ES525" s="56"/>
      <c r="ET525" s="56"/>
      <c r="EU525" s="56"/>
      <c r="EV525" s="56"/>
      <c r="EW525" s="56"/>
      <c r="EX525" s="56"/>
      <c r="EY525" s="56"/>
      <c r="EZ525" s="56"/>
      <c r="FA525" s="56"/>
      <c r="FB525" s="56"/>
      <c r="FC525" s="56"/>
      <c r="FD525" s="56"/>
      <c r="FE525" s="56"/>
      <c r="FF525" s="56"/>
      <c r="FG525" s="56"/>
      <c r="FH525" s="56"/>
      <c r="FI525" s="56"/>
      <c r="FJ525" s="56"/>
      <c r="FK525" s="56"/>
      <c r="FL525" s="56"/>
      <c r="FM525" s="56"/>
      <c r="FN525" s="56"/>
      <c r="FO525" s="56"/>
      <c r="FP525" s="56"/>
      <c r="FQ525" s="56"/>
      <c r="FR525" s="56"/>
      <c r="FS525" s="56"/>
      <c r="FT525" s="56"/>
      <c r="FU525" s="56"/>
      <c r="FV525" s="56"/>
      <c r="FW525" s="56"/>
      <c r="FX525" s="56"/>
      <c r="FY525" s="56"/>
      <c r="FZ525" s="56"/>
      <c r="GA525" s="56"/>
      <c r="GB525" s="56"/>
      <c r="GC525" s="56"/>
      <c r="GD525" s="56"/>
      <c r="GE525" s="56"/>
      <c r="GF525" s="56"/>
    </row>
    <row r="526" spans="1:188" s="1" customFormat="1" ht="15.75" x14ac:dyDescent="0.25">
      <c r="A526" s="3"/>
      <c r="B526" s="3"/>
      <c r="C526" s="3"/>
      <c r="D526" s="3"/>
      <c r="E526" s="3"/>
      <c r="F526" s="3"/>
      <c r="G526" s="56"/>
      <c r="H526" s="251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5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5"/>
      <c r="BQ526" s="55"/>
      <c r="BR526" s="55"/>
      <c r="BS526" s="55"/>
      <c r="BT526" s="55"/>
      <c r="BU526" s="55"/>
      <c r="BV526" s="55"/>
      <c r="BW526" s="55"/>
      <c r="BX526" s="55"/>
      <c r="BY526" s="55"/>
      <c r="BZ526" s="55"/>
      <c r="CA526" s="55"/>
      <c r="CB526" s="55"/>
      <c r="CC526" s="55"/>
      <c r="CD526" s="55"/>
      <c r="CE526" s="55"/>
      <c r="CF526" s="55"/>
      <c r="CG526" s="55"/>
      <c r="CH526" s="55"/>
      <c r="CI526" s="55"/>
      <c r="CJ526" s="55"/>
      <c r="CK526" s="55"/>
      <c r="CL526" s="55"/>
      <c r="CM526" s="55"/>
      <c r="CN526" s="55"/>
      <c r="CO526" s="55"/>
      <c r="CP526" s="55"/>
      <c r="CQ526" s="55"/>
      <c r="CR526" s="55"/>
      <c r="CS526" s="55"/>
      <c r="CT526" s="55"/>
      <c r="CU526" s="55"/>
      <c r="CV526" s="55"/>
      <c r="CW526" s="55"/>
      <c r="CX526" s="55"/>
      <c r="CY526" s="55"/>
      <c r="CZ526" s="55"/>
      <c r="DA526" s="55"/>
      <c r="DB526" s="55"/>
      <c r="DC526" s="55"/>
      <c r="DD526" s="55"/>
      <c r="DE526" s="55"/>
      <c r="DF526" s="55"/>
      <c r="DG526" s="55"/>
      <c r="DH526" s="55"/>
      <c r="DI526" s="55"/>
      <c r="DJ526" s="55"/>
      <c r="DK526" s="55"/>
      <c r="DL526" s="55"/>
      <c r="DM526" s="55"/>
      <c r="DN526" s="55"/>
      <c r="DO526" s="55"/>
      <c r="DP526" s="55"/>
      <c r="DQ526" s="55"/>
      <c r="DR526" s="55"/>
      <c r="DS526" s="55"/>
      <c r="DT526" s="55"/>
      <c r="DU526" s="55"/>
      <c r="DV526" s="55"/>
      <c r="DW526" s="55"/>
      <c r="DX526" s="55"/>
      <c r="DY526" s="55"/>
      <c r="DZ526" s="55"/>
      <c r="EA526" s="55"/>
      <c r="EB526" s="55"/>
      <c r="EC526" s="55"/>
      <c r="ED526" s="55"/>
      <c r="EE526" s="55"/>
      <c r="EF526" s="55"/>
      <c r="EG526" s="55"/>
      <c r="EH526" s="55"/>
      <c r="EI526" s="55"/>
      <c r="EJ526" s="55"/>
      <c r="EK526" s="56"/>
      <c r="EL526" s="56"/>
      <c r="EM526" s="56"/>
      <c r="EN526" s="56"/>
      <c r="EO526" s="56"/>
      <c r="EP526" s="56"/>
      <c r="EQ526" s="56"/>
      <c r="ER526" s="56"/>
      <c r="ES526" s="56"/>
      <c r="ET526" s="56"/>
      <c r="EU526" s="56"/>
      <c r="EV526" s="56"/>
      <c r="EW526" s="56"/>
      <c r="EX526" s="56"/>
      <c r="EY526" s="56"/>
      <c r="EZ526" s="56"/>
      <c r="FA526" s="56"/>
      <c r="FB526" s="56"/>
      <c r="FC526" s="56"/>
      <c r="FD526" s="56"/>
      <c r="FE526" s="56"/>
      <c r="FF526" s="56"/>
      <c r="FG526" s="56"/>
      <c r="FH526" s="56"/>
      <c r="FI526" s="56"/>
      <c r="FJ526" s="56"/>
      <c r="FK526" s="56"/>
      <c r="FL526" s="56"/>
      <c r="FM526" s="56"/>
      <c r="FN526" s="56"/>
      <c r="FO526" s="56"/>
      <c r="FP526" s="56"/>
      <c r="FQ526" s="56"/>
      <c r="FR526" s="56"/>
      <c r="FS526" s="56"/>
      <c r="FT526" s="56"/>
      <c r="FU526" s="56"/>
      <c r="FV526" s="56"/>
      <c r="FW526" s="56"/>
      <c r="FX526" s="56"/>
      <c r="FY526" s="56"/>
      <c r="FZ526" s="56"/>
      <c r="GA526" s="56"/>
      <c r="GB526" s="56"/>
      <c r="GC526" s="56"/>
      <c r="GD526" s="56"/>
      <c r="GE526" s="56"/>
      <c r="GF526" s="56"/>
    </row>
    <row r="527" spans="1:188" x14ac:dyDescent="0.2">
      <c r="G527" s="214"/>
      <c r="H527" s="215"/>
      <c r="I527" s="215"/>
      <c r="J527" s="215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</row>
    <row r="528" spans="1:188" x14ac:dyDescent="0.2">
      <c r="G528" s="214"/>
      <c r="H528" s="215"/>
      <c r="I528" s="215"/>
      <c r="J528" s="215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</row>
    <row r="529" spans="1:188" ht="9.9499999999999993" customHeight="1" x14ac:dyDescent="0.2">
      <c r="G529" s="214"/>
      <c r="H529" s="215"/>
      <c r="I529" s="215"/>
      <c r="J529" s="215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</row>
    <row r="530" spans="1:188" ht="15.75" x14ac:dyDescent="0.2">
      <c r="A530" s="7"/>
      <c r="B530" s="7"/>
      <c r="C530" s="7"/>
      <c r="D530" s="7"/>
      <c r="E530" s="7"/>
      <c r="F530" s="7"/>
      <c r="G530" s="252" t="s">
        <v>358</v>
      </c>
      <c r="H530" s="251"/>
      <c r="I530" s="251"/>
      <c r="J530" s="251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</row>
    <row r="531" spans="1:188" ht="23.1" customHeight="1" x14ac:dyDescent="0.2">
      <c r="A531" s="7"/>
      <c r="B531" s="7"/>
      <c r="C531" s="7"/>
      <c r="D531" s="7"/>
      <c r="E531" s="7"/>
      <c r="F531" s="7"/>
      <c r="G531" s="253"/>
      <c r="H531" s="254"/>
      <c r="I531" s="254"/>
      <c r="J531" s="254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</row>
    <row r="532" spans="1:188" ht="33" customHeight="1" x14ac:dyDescent="0.2">
      <c r="A532" s="7"/>
      <c r="B532" s="7"/>
      <c r="C532" s="7"/>
      <c r="D532" s="7"/>
      <c r="E532" s="7"/>
      <c r="F532" s="7"/>
      <c r="G532" s="252" t="s">
        <v>359</v>
      </c>
      <c r="H532" s="255"/>
      <c r="I532" s="255"/>
      <c r="J532" s="255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</row>
    <row r="533" spans="1:188" x14ac:dyDescent="0.2">
      <c r="A533" s="7"/>
      <c r="B533" s="7"/>
      <c r="C533" s="7"/>
      <c r="D533" s="7"/>
      <c r="E533" s="7"/>
      <c r="F533" s="7"/>
      <c r="G533" s="214" t="s">
        <v>360</v>
      </c>
      <c r="H533" s="242"/>
      <c r="I533" s="242"/>
      <c r="J533" s="24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</row>
    <row r="534" spans="1:188" ht="38.1" customHeight="1" x14ac:dyDescent="0.2">
      <c r="A534" s="7"/>
      <c r="B534" s="7"/>
      <c r="C534" s="7"/>
      <c r="D534" s="7"/>
      <c r="E534" s="7"/>
      <c r="F534" s="7"/>
      <c r="G534" s="214" t="s">
        <v>361</v>
      </c>
      <c r="H534" s="242"/>
      <c r="I534" s="242"/>
      <c r="J534" s="24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</row>
    <row r="535" spans="1:188" ht="33" customHeight="1" x14ac:dyDescent="0.2">
      <c r="A535" s="7"/>
      <c r="B535" s="7"/>
      <c r="C535" s="7"/>
      <c r="D535" s="7"/>
      <c r="E535" s="7"/>
      <c r="F535" s="7"/>
      <c r="G535" s="214" t="s">
        <v>362</v>
      </c>
      <c r="H535" s="242"/>
      <c r="I535" s="242"/>
      <c r="J535" s="24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</row>
    <row r="536" spans="1:188" x14ac:dyDescent="0.2">
      <c r="A536" s="7"/>
      <c r="B536" s="7"/>
      <c r="C536" s="7"/>
      <c r="D536" s="7"/>
      <c r="E536" s="7"/>
      <c r="F536" s="7"/>
      <c r="G536" s="214" t="s">
        <v>363</v>
      </c>
      <c r="H536" s="242"/>
      <c r="I536" s="242"/>
      <c r="J536" s="24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</row>
    <row r="537" spans="1:188" x14ac:dyDescent="0.2">
      <c r="A537" s="7"/>
      <c r="B537" s="7"/>
      <c r="C537" s="7"/>
      <c r="D537" s="7"/>
      <c r="E537" s="7"/>
      <c r="F537" s="7"/>
      <c r="G537" s="214" t="s">
        <v>364</v>
      </c>
      <c r="H537" s="242"/>
      <c r="I537" s="242"/>
      <c r="J537" s="24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</row>
    <row r="538" spans="1:188" x14ac:dyDescent="0.2">
      <c r="A538" s="7"/>
      <c r="B538" s="7"/>
      <c r="C538" s="7"/>
      <c r="D538" s="7"/>
      <c r="E538" s="7"/>
      <c r="F538" s="7"/>
      <c r="G538" s="4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</row>
    <row r="539" spans="1:188" x14ac:dyDescent="0.2">
      <c r="A539" s="7"/>
      <c r="B539" s="7"/>
      <c r="C539" s="7"/>
      <c r="D539" s="7"/>
      <c r="E539" s="7"/>
      <c r="F539" s="7"/>
      <c r="G539" s="4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</row>
    <row r="540" spans="1:188" x14ac:dyDescent="0.2">
      <c r="A540" s="7"/>
      <c r="B540" s="7"/>
      <c r="C540" s="7"/>
      <c r="D540" s="7"/>
      <c r="E540" s="7"/>
      <c r="F540" s="7"/>
      <c r="G540" s="4" t="s">
        <v>365</v>
      </c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</row>
    <row r="541" spans="1:188" x14ac:dyDescent="0.2">
      <c r="A541" s="7"/>
      <c r="B541" s="7"/>
      <c r="C541" s="7"/>
      <c r="D541" s="7"/>
      <c r="E541" s="7"/>
      <c r="F541" s="7"/>
      <c r="G541" s="4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</row>
    <row r="542" spans="1:188" ht="30" x14ac:dyDescent="0.2">
      <c r="A542" s="7"/>
      <c r="B542" s="7"/>
      <c r="C542" s="7"/>
      <c r="D542" s="7"/>
      <c r="E542" s="7"/>
      <c r="F542" s="7"/>
      <c r="G542" s="256" t="s">
        <v>366</v>
      </c>
      <c r="H542" s="215"/>
      <c r="I542" s="215"/>
      <c r="J542" s="215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</row>
    <row r="543" spans="1:188" x14ac:dyDescent="0.2">
      <c r="A543" s="7"/>
      <c r="B543" s="7"/>
      <c r="C543" s="7"/>
      <c r="D543" s="7"/>
      <c r="E543" s="7"/>
      <c r="F543" s="7"/>
      <c r="G543" s="4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</row>
    <row r="544" spans="1:188" x14ac:dyDescent="0.2">
      <c r="A544" s="7"/>
      <c r="B544" s="7"/>
      <c r="C544" s="7"/>
      <c r="D544" s="7"/>
      <c r="E544" s="7"/>
      <c r="F544" s="7"/>
      <c r="G544" s="256" t="s">
        <v>367</v>
      </c>
      <c r="H544" s="215"/>
      <c r="I544" s="215"/>
      <c r="J544" s="215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</row>
    <row r="545" spans="1:188" x14ac:dyDescent="0.2">
      <c r="A545" s="7"/>
      <c r="B545" s="7"/>
      <c r="C545" s="7"/>
      <c r="D545" s="7"/>
      <c r="E545" s="7"/>
      <c r="F545" s="7"/>
      <c r="G545" s="4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</row>
    <row r="546" spans="1:188" x14ac:dyDescent="0.2">
      <c r="A546" s="7"/>
      <c r="B546" s="7"/>
      <c r="C546" s="7"/>
      <c r="D546" s="7"/>
      <c r="E546" s="7"/>
      <c r="F546" s="7"/>
      <c r="G546" s="4" t="s">
        <v>368</v>
      </c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</row>
    <row r="547" spans="1:188" x14ac:dyDescent="0.2">
      <c r="A547" s="7"/>
      <c r="B547" s="7"/>
      <c r="C547" s="7"/>
      <c r="D547" s="7"/>
      <c r="E547" s="7"/>
      <c r="F547" s="7"/>
      <c r="G547" s="4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</row>
    <row r="548" spans="1:188" x14ac:dyDescent="0.2">
      <c r="A548" s="7"/>
      <c r="B548" s="7"/>
      <c r="C548" s="7"/>
      <c r="D548" s="7"/>
      <c r="E548" s="7"/>
      <c r="F548" s="7"/>
      <c r="G548" s="4" t="s">
        <v>369</v>
      </c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</row>
    <row r="549" spans="1:188" x14ac:dyDescent="0.2">
      <c r="A549" s="7"/>
      <c r="B549" s="7"/>
      <c r="C549" s="7"/>
      <c r="D549" s="7"/>
      <c r="E549" s="7"/>
      <c r="F549" s="7"/>
      <c r="G549" s="4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</row>
    <row r="550" spans="1:188" x14ac:dyDescent="0.2">
      <c r="A550" s="7"/>
      <c r="B550" s="7"/>
      <c r="C550" s="7"/>
      <c r="D550" s="7"/>
      <c r="E550" s="7"/>
      <c r="F550" s="7"/>
      <c r="G550" s="4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</row>
    <row r="551" spans="1:188" x14ac:dyDescent="0.2">
      <c r="A551" s="7"/>
      <c r="B551" s="7"/>
      <c r="C551" s="7"/>
      <c r="D551" s="7"/>
      <c r="E551" s="7"/>
      <c r="F551" s="7"/>
      <c r="G551" s="4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</row>
    <row r="552" spans="1:188" x14ac:dyDescent="0.2">
      <c r="A552" s="7"/>
      <c r="B552" s="7"/>
      <c r="C552" s="7"/>
      <c r="D552" s="7"/>
      <c r="E552" s="7"/>
      <c r="F552" s="7"/>
      <c r="G552" s="4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</row>
    <row r="553" spans="1:188" x14ac:dyDescent="0.2">
      <c r="A553" s="7"/>
      <c r="B553" s="7"/>
      <c r="C553" s="7"/>
      <c r="D553" s="7"/>
      <c r="E553" s="7"/>
      <c r="F553" s="7"/>
      <c r="G553" s="4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</row>
    <row r="554" spans="1:188" x14ac:dyDescent="0.2">
      <c r="A554" s="7"/>
      <c r="B554" s="7"/>
      <c r="C554" s="7"/>
      <c r="D554" s="7"/>
      <c r="E554" s="7"/>
      <c r="F554" s="7"/>
      <c r="G554" s="4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</row>
    <row r="555" spans="1:188" x14ac:dyDescent="0.2">
      <c r="A555" s="7"/>
      <c r="B555" s="7"/>
      <c r="C555" s="7"/>
      <c r="D555" s="7"/>
      <c r="E555" s="7"/>
      <c r="F555" s="7"/>
      <c r="G555" s="4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</row>
    <row r="556" spans="1:188" x14ac:dyDescent="0.2">
      <c r="A556" s="7"/>
      <c r="B556" s="7"/>
      <c r="C556" s="7"/>
      <c r="D556" s="7"/>
      <c r="E556" s="7"/>
      <c r="F556" s="7"/>
      <c r="G556" s="4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</row>
    <row r="557" spans="1:188" x14ac:dyDescent="0.2">
      <c r="A557" s="7"/>
      <c r="B557" s="7"/>
      <c r="C557" s="7"/>
      <c r="D557" s="7"/>
      <c r="E557" s="7"/>
      <c r="F557" s="7"/>
      <c r="G557" s="4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</row>
    <row r="558" spans="1:188" x14ac:dyDescent="0.2">
      <c r="A558" s="7"/>
      <c r="B558" s="7"/>
      <c r="C558" s="7"/>
      <c r="D558" s="7"/>
      <c r="E558" s="7"/>
      <c r="F558" s="7"/>
      <c r="G558" s="4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</row>
    <row r="559" spans="1:188" x14ac:dyDescent="0.2">
      <c r="A559" s="7"/>
      <c r="B559" s="7"/>
      <c r="C559" s="7"/>
      <c r="D559" s="7"/>
      <c r="E559" s="7"/>
      <c r="F559" s="7"/>
      <c r="G559" s="4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</row>
    <row r="560" spans="1:188" x14ac:dyDescent="0.2">
      <c r="A560" s="7"/>
      <c r="B560" s="7"/>
      <c r="C560" s="7"/>
      <c r="D560" s="7"/>
      <c r="E560" s="7"/>
      <c r="F560" s="7"/>
      <c r="G560" s="4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</row>
    <row r="561" spans="1:188" x14ac:dyDescent="0.2">
      <c r="A561" s="7"/>
      <c r="B561" s="7"/>
      <c r="C561" s="7"/>
      <c r="D561" s="7"/>
      <c r="E561" s="7"/>
      <c r="F561" s="7"/>
      <c r="G561" s="4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</row>
    <row r="562" spans="1:188" x14ac:dyDescent="0.2">
      <c r="A562" s="7"/>
      <c r="B562" s="7"/>
      <c r="C562" s="7"/>
      <c r="D562" s="7"/>
      <c r="E562" s="7"/>
      <c r="F562" s="7"/>
      <c r="G562" s="4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</row>
    <row r="563" spans="1:188" x14ac:dyDescent="0.2">
      <c r="A563" s="7"/>
      <c r="B563" s="7"/>
      <c r="C563" s="7"/>
      <c r="D563" s="7"/>
      <c r="E563" s="7"/>
      <c r="F563" s="7"/>
      <c r="G563" s="4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</row>
    <row r="564" spans="1:188" x14ac:dyDescent="0.2">
      <c r="A564" s="7"/>
      <c r="B564" s="7"/>
      <c r="C564" s="7"/>
      <c r="D564" s="7"/>
      <c r="E564" s="7"/>
      <c r="F564" s="7"/>
      <c r="G564" s="4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</row>
    <row r="565" spans="1:188" x14ac:dyDescent="0.2">
      <c r="A565" s="7"/>
      <c r="B565" s="7"/>
      <c r="C565" s="7"/>
      <c r="D565" s="7"/>
      <c r="E565" s="7"/>
      <c r="F565" s="7"/>
      <c r="G565" s="4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</row>
    <row r="566" spans="1:188" x14ac:dyDescent="0.2">
      <c r="A566" s="7"/>
      <c r="B566" s="7"/>
      <c r="C566" s="7"/>
      <c r="D566" s="7"/>
      <c r="E566" s="7"/>
      <c r="F566" s="7"/>
      <c r="G566" s="4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</row>
    <row r="567" spans="1:188" x14ac:dyDescent="0.2">
      <c r="A567" s="7"/>
      <c r="B567" s="7"/>
      <c r="C567" s="7"/>
      <c r="D567" s="7"/>
      <c r="E567" s="7"/>
      <c r="F567" s="7"/>
      <c r="G567" s="4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</row>
    <row r="568" spans="1:188" x14ac:dyDescent="0.2">
      <c r="A568" s="7"/>
      <c r="B568" s="7"/>
      <c r="C568" s="7"/>
      <c r="D568" s="7"/>
      <c r="E568" s="7"/>
      <c r="F568" s="7"/>
      <c r="G568" s="4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</row>
    <row r="569" spans="1:188" x14ac:dyDescent="0.2">
      <c r="A569" s="7"/>
      <c r="B569" s="7"/>
      <c r="C569" s="7"/>
      <c r="D569" s="7"/>
      <c r="E569" s="7"/>
      <c r="F569" s="7"/>
      <c r="G569" s="4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</row>
    <row r="570" spans="1:188" x14ac:dyDescent="0.2">
      <c r="A570" s="7"/>
      <c r="B570" s="7"/>
      <c r="C570" s="7"/>
      <c r="D570" s="7"/>
      <c r="E570" s="7"/>
      <c r="F570" s="7"/>
      <c r="G570" s="4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</row>
    <row r="571" spans="1:188" x14ac:dyDescent="0.2">
      <c r="A571" s="7"/>
      <c r="B571" s="7"/>
      <c r="C571" s="7"/>
      <c r="D571" s="7"/>
      <c r="E571" s="7"/>
      <c r="F571" s="7"/>
      <c r="G571" s="4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</row>
    <row r="572" spans="1:188" x14ac:dyDescent="0.2">
      <c r="A572" s="7"/>
      <c r="B572" s="7"/>
      <c r="C572" s="7"/>
      <c r="D572" s="7"/>
      <c r="E572" s="7"/>
      <c r="F572" s="7"/>
      <c r="G572" s="4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</row>
    <row r="573" spans="1:188" x14ac:dyDescent="0.2">
      <c r="A573" s="7"/>
      <c r="B573" s="7"/>
      <c r="C573" s="7"/>
      <c r="D573" s="7"/>
      <c r="E573" s="7"/>
      <c r="F573" s="7"/>
      <c r="G573" s="4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</row>
    <row r="574" spans="1:188" x14ac:dyDescent="0.2">
      <c r="A574" s="7"/>
      <c r="B574" s="7"/>
      <c r="C574" s="7"/>
      <c r="D574" s="7"/>
      <c r="E574" s="7"/>
      <c r="F574" s="7"/>
      <c r="G574" s="4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</row>
    <row r="575" spans="1:188" x14ac:dyDescent="0.2">
      <c r="A575" s="7"/>
      <c r="B575" s="7"/>
      <c r="C575" s="7"/>
      <c r="D575" s="7"/>
      <c r="E575" s="7"/>
      <c r="F575" s="7"/>
      <c r="G575" s="4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</row>
    <row r="576" spans="1:188" x14ac:dyDescent="0.2">
      <c r="A576" s="7"/>
      <c r="B576" s="7"/>
      <c r="C576" s="7"/>
      <c r="D576" s="7"/>
      <c r="E576" s="7"/>
      <c r="F576" s="7"/>
      <c r="G576" s="4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</row>
    <row r="577" spans="1:188" x14ac:dyDescent="0.2">
      <c r="A577" s="7"/>
      <c r="B577" s="7"/>
      <c r="C577" s="7"/>
      <c r="D577" s="7"/>
      <c r="E577" s="7"/>
      <c r="F577" s="7"/>
      <c r="G577" s="4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</row>
    <row r="578" spans="1:188" x14ac:dyDescent="0.2">
      <c r="A578" s="7"/>
      <c r="B578" s="7"/>
      <c r="C578" s="7"/>
      <c r="D578" s="7"/>
      <c r="E578" s="7"/>
      <c r="F578" s="7"/>
      <c r="G578" s="4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</row>
    <row r="579" spans="1:188" x14ac:dyDescent="0.2">
      <c r="A579" s="7"/>
      <c r="B579" s="7"/>
      <c r="C579" s="7"/>
      <c r="D579" s="7"/>
      <c r="E579" s="7"/>
      <c r="F579" s="7"/>
      <c r="G579" s="4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</row>
    <row r="580" spans="1:188" x14ac:dyDescent="0.2">
      <c r="A580" s="7"/>
      <c r="B580" s="7"/>
      <c r="C580" s="7"/>
      <c r="D580" s="7"/>
      <c r="E580" s="7"/>
      <c r="F580" s="7"/>
      <c r="G580" s="4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</row>
    <row r="581" spans="1:188" x14ac:dyDescent="0.2">
      <c r="A581" s="7"/>
      <c r="B581" s="7"/>
      <c r="C581" s="7"/>
      <c r="D581" s="7"/>
      <c r="E581" s="7"/>
      <c r="F581" s="7"/>
      <c r="G581" s="4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</row>
    <row r="582" spans="1:188" x14ac:dyDescent="0.2">
      <c r="A582" s="7"/>
      <c r="B582" s="7"/>
      <c r="C582" s="7"/>
      <c r="D582" s="7"/>
      <c r="E582" s="7"/>
      <c r="F582" s="7"/>
      <c r="G582" s="4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</row>
    <row r="583" spans="1:188" x14ac:dyDescent="0.2">
      <c r="A583" s="7"/>
      <c r="B583" s="7"/>
      <c r="C583" s="7"/>
      <c r="D583" s="7"/>
      <c r="E583" s="7"/>
      <c r="F583" s="7"/>
      <c r="G583" s="4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</row>
    <row r="584" spans="1:188" x14ac:dyDescent="0.2">
      <c r="A584" s="7"/>
      <c r="B584" s="7"/>
      <c r="C584" s="7"/>
      <c r="D584" s="7"/>
      <c r="E584" s="7"/>
      <c r="F584" s="7"/>
      <c r="G584" s="4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</row>
    <row r="585" spans="1:188" x14ac:dyDescent="0.2">
      <c r="A585" s="7"/>
      <c r="B585" s="7"/>
      <c r="C585" s="7"/>
      <c r="D585" s="7"/>
      <c r="E585" s="7"/>
      <c r="F585" s="7"/>
      <c r="G585" s="4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</row>
    <row r="586" spans="1:188" x14ac:dyDescent="0.2">
      <c r="A586" s="7"/>
      <c r="B586" s="7"/>
      <c r="C586" s="7"/>
      <c r="D586" s="7"/>
      <c r="E586" s="7"/>
      <c r="F586" s="7"/>
      <c r="G586" s="4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</row>
    <row r="587" spans="1:188" x14ac:dyDescent="0.2">
      <c r="A587" s="7"/>
      <c r="B587" s="7"/>
      <c r="C587" s="7"/>
      <c r="D587" s="7"/>
      <c r="E587" s="7"/>
      <c r="F587" s="7"/>
      <c r="G587" s="4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</row>
    <row r="588" spans="1:188" x14ac:dyDescent="0.2">
      <c r="A588" s="7"/>
      <c r="B588" s="7"/>
      <c r="C588" s="7"/>
      <c r="D588" s="7"/>
      <c r="E588" s="7"/>
      <c r="F588" s="7"/>
      <c r="G588" s="4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</row>
    <row r="589" spans="1:188" x14ac:dyDescent="0.2">
      <c r="A589" s="7"/>
      <c r="B589" s="7"/>
      <c r="C589" s="7"/>
      <c r="D589" s="7"/>
      <c r="E589" s="7"/>
      <c r="F589" s="7"/>
      <c r="G589" s="4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</row>
    <row r="590" spans="1:188" x14ac:dyDescent="0.2">
      <c r="A590" s="7"/>
      <c r="B590" s="7"/>
      <c r="C590" s="7"/>
      <c r="D590" s="7"/>
      <c r="E590" s="7"/>
      <c r="F590" s="7"/>
      <c r="G590" s="4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</row>
    <row r="591" spans="1:188" x14ac:dyDescent="0.2">
      <c r="A591" s="7"/>
      <c r="B591" s="7"/>
      <c r="C591" s="7"/>
      <c r="D591" s="7"/>
      <c r="E591" s="7"/>
      <c r="F591" s="7"/>
      <c r="G591" s="4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</row>
    <row r="592" spans="1:188" x14ac:dyDescent="0.2">
      <c r="A592" s="7"/>
      <c r="B592" s="7"/>
      <c r="C592" s="7"/>
      <c r="D592" s="7"/>
      <c r="E592" s="7"/>
      <c r="F592" s="7"/>
      <c r="G592" s="4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</row>
    <row r="593" spans="1:188" x14ac:dyDescent="0.2">
      <c r="A593" s="7"/>
      <c r="B593" s="7"/>
      <c r="C593" s="7"/>
      <c r="D593" s="7"/>
      <c r="E593" s="7"/>
      <c r="F593" s="7"/>
      <c r="G593" s="4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</row>
    <row r="594" spans="1:188" x14ac:dyDescent="0.2">
      <c r="A594" s="7"/>
      <c r="B594" s="7"/>
      <c r="C594" s="7"/>
      <c r="D594" s="7"/>
      <c r="E594" s="7"/>
      <c r="F594" s="7"/>
      <c r="G594" s="4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</row>
    <row r="595" spans="1:188" x14ac:dyDescent="0.2">
      <c r="A595" s="7"/>
      <c r="B595" s="7"/>
      <c r="C595" s="7"/>
      <c r="D595" s="7"/>
      <c r="E595" s="7"/>
      <c r="F595" s="7"/>
      <c r="G595" s="4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</row>
    <row r="596" spans="1:188" x14ac:dyDescent="0.2">
      <c r="A596" s="7"/>
      <c r="B596" s="7"/>
      <c r="C596" s="7"/>
      <c r="D596" s="7"/>
      <c r="E596" s="7"/>
      <c r="F596" s="7"/>
      <c r="G596" s="4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</row>
    <row r="597" spans="1:188" x14ac:dyDescent="0.2">
      <c r="A597" s="7"/>
      <c r="B597" s="7"/>
      <c r="C597" s="7"/>
      <c r="D597" s="7"/>
      <c r="E597" s="7"/>
      <c r="F597" s="7"/>
      <c r="G597" s="4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</row>
    <row r="598" spans="1:188" x14ac:dyDescent="0.2">
      <c r="A598" s="7"/>
      <c r="B598" s="7"/>
      <c r="C598" s="7"/>
      <c r="D598" s="7"/>
      <c r="E598" s="7"/>
      <c r="F598" s="7"/>
      <c r="G598" s="4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</row>
    <row r="599" spans="1:188" x14ac:dyDescent="0.2">
      <c r="A599" s="7"/>
      <c r="B599" s="7"/>
      <c r="C599" s="7"/>
      <c r="D599" s="7"/>
      <c r="E599" s="7"/>
      <c r="F599" s="7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</row>
    <row r="600" spans="1:188" x14ac:dyDescent="0.2">
      <c r="A600" s="7"/>
      <c r="B600" s="7"/>
      <c r="C600" s="7"/>
      <c r="D600" s="7"/>
      <c r="E600" s="7"/>
      <c r="F600" s="7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</row>
    <row r="601" spans="1:188" x14ac:dyDescent="0.2">
      <c r="A601" s="7"/>
      <c r="B601" s="7"/>
      <c r="C601" s="7"/>
      <c r="D601" s="7"/>
      <c r="E601" s="7"/>
      <c r="F601" s="7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</row>
    <row r="602" spans="1:188" x14ac:dyDescent="0.2">
      <c r="A602" s="7"/>
      <c r="B602" s="7"/>
      <c r="C602" s="7"/>
      <c r="D602" s="7"/>
      <c r="E602" s="7"/>
      <c r="F602" s="7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</row>
    <row r="603" spans="1:188" x14ac:dyDescent="0.2">
      <c r="A603" s="7"/>
      <c r="B603" s="7"/>
      <c r="C603" s="7"/>
      <c r="D603" s="7"/>
      <c r="E603" s="7"/>
      <c r="F603" s="7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</row>
    <row r="604" spans="1:188" x14ac:dyDescent="0.2">
      <c r="A604" s="7"/>
      <c r="B604" s="7"/>
      <c r="C604" s="7"/>
      <c r="D604" s="7"/>
      <c r="E604" s="7"/>
      <c r="F604" s="7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</row>
    <row r="605" spans="1:188" x14ac:dyDescent="0.2">
      <c r="A605" s="7"/>
      <c r="B605" s="7"/>
      <c r="C605" s="7"/>
      <c r="D605" s="7"/>
      <c r="E605" s="7"/>
      <c r="F605" s="7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</row>
    <row r="606" spans="1:188" x14ac:dyDescent="0.2">
      <c r="A606" s="7"/>
      <c r="B606" s="7"/>
      <c r="C606" s="7"/>
      <c r="D606" s="7"/>
      <c r="E606" s="7"/>
      <c r="F606" s="7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</row>
    <row r="607" spans="1:188" x14ac:dyDescent="0.2">
      <c r="A607" s="7"/>
      <c r="B607" s="7"/>
      <c r="C607" s="7"/>
      <c r="D607" s="7"/>
      <c r="E607" s="7"/>
      <c r="F607" s="7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</row>
    <row r="608" spans="1:188" x14ac:dyDescent="0.2">
      <c r="A608" s="7"/>
      <c r="B608" s="7"/>
      <c r="C608" s="7"/>
      <c r="D608" s="7"/>
      <c r="E608" s="7"/>
      <c r="F608" s="7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</row>
    <row r="609" spans="1:55" x14ac:dyDescent="0.2">
      <c r="A609" s="7"/>
      <c r="B609" s="7"/>
      <c r="C609" s="7"/>
      <c r="D609" s="7"/>
      <c r="E609" s="7"/>
      <c r="F609" s="7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</row>
    <row r="610" spans="1:55" x14ac:dyDescent="0.2">
      <c r="A610" s="7"/>
      <c r="B610" s="7"/>
      <c r="C610" s="7"/>
      <c r="D610" s="7"/>
      <c r="E610" s="7"/>
      <c r="F610" s="7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</row>
    <row r="611" spans="1:55" x14ac:dyDescent="0.2">
      <c r="A611" s="7"/>
      <c r="B611" s="7"/>
      <c r="C611" s="7"/>
      <c r="D611" s="7"/>
      <c r="E611" s="7"/>
      <c r="F611" s="7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</row>
    <row r="612" spans="1:55" x14ac:dyDescent="0.2">
      <c r="A612" s="7"/>
      <c r="B612" s="7"/>
      <c r="C612" s="7"/>
      <c r="D612" s="7"/>
      <c r="E612" s="7"/>
      <c r="F612" s="7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</row>
    <row r="613" spans="1:55" x14ac:dyDescent="0.2">
      <c r="A613" s="7"/>
      <c r="B613" s="7"/>
      <c r="C613" s="7"/>
      <c r="D613" s="7"/>
      <c r="E613" s="7"/>
      <c r="F613" s="7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</row>
    <row r="614" spans="1:55" x14ac:dyDescent="0.2">
      <c r="A614" s="7"/>
      <c r="B614" s="7"/>
      <c r="C614" s="7"/>
      <c r="D614" s="7"/>
      <c r="E614" s="7"/>
      <c r="F614" s="7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</row>
    <row r="615" spans="1:55" x14ac:dyDescent="0.2">
      <c r="A615" s="7"/>
      <c r="B615" s="7"/>
      <c r="C615" s="7"/>
      <c r="D615" s="7"/>
      <c r="E615" s="7"/>
      <c r="F615" s="7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</row>
    <row r="616" spans="1:55" x14ac:dyDescent="0.2">
      <c r="A616" s="7"/>
      <c r="B616" s="7"/>
      <c r="C616" s="7"/>
      <c r="D616" s="7"/>
      <c r="E616" s="7"/>
      <c r="F616" s="7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</row>
    <row r="617" spans="1:55" x14ac:dyDescent="0.2">
      <c r="A617" s="7"/>
      <c r="B617" s="7"/>
      <c r="C617" s="7"/>
      <c r="D617" s="7"/>
      <c r="E617" s="7"/>
      <c r="F617" s="7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</row>
    <row r="618" spans="1:55" x14ac:dyDescent="0.2">
      <c r="A618" s="7"/>
      <c r="B618" s="7"/>
      <c r="C618" s="7"/>
      <c r="D618" s="7"/>
      <c r="E618" s="7"/>
      <c r="F618" s="7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</row>
    <row r="619" spans="1:55" x14ac:dyDescent="0.2">
      <c r="A619" s="7"/>
      <c r="B619" s="7"/>
      <c r="C619" s="7"/>
      <c r="D619" s="7"/>
      <c r="E619" s="7"/>
      <c r="F619" s="7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</row>
    <row r="620" spans="1:55" x14ac:dyDescent="0.2">
      <c r="A620" s="7"/>
      <c r="B620" s="7"/>
      <c r="C620" s="7"/>
      <c r="D620" s="7"/>
      <c r="E620" s="7"/>
      <c r="F620" s="7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</row>
    <row r="621" spans="1:55" x14ac:dyDescent="0.2">
      <c r="A621" s="7"/>
      <c r="B621" s="7"/>
      <c r="C621" s="7"/>
      <c r="D621" s="7"/>
      <c r="E621" s="7"/>
      <c r="F621" s="7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</row>
    <row r="622" spans="1:55" x14ac:dyDescent="0.2">
      <c r="A622" s="7"/>
      <c r="B622" s="7"/>
      <c r="C622" s="7"/>
      <c r="D622" s="7"/>
      <c r="E622" s="7"/>
      <c r="F622" s="7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</row>
    <row r="623" spans="1:55" x14ac:dyDescent="0.2">
      <c r="A623" s="7"/>
      <c r="B623" s="7"/>
      <c r="C623" s="7"/>
      <c r="D623" s="7"/>
      <c r="E623" s="7"/>
      <c r="F623" s="7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</row>
    <row r="624" spans="1:55" x14ac:dyDescent="0.2">
      <c r="A624" s="7"/>
      <c r="B624" s="7"/>
      <c r="C624" s="7"/>
      <c r="D624" s="7"/>
      <c r="E624" s="7"/>
      <c r="F624" s="7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</row>
    <row r="625" spans="1:55" x14ac:dyDescent="0.2">
      <c r="A625" s="7"/>
      <c r="B625" s="7"/>
      <c r="C625" s="7"/>
      <c r="D625" s="7"/>
      <c r="E625" s="7"/>
      <c r="F625" s="7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</row>
    <row r="626" spans="1:55" x14ac:dyDescent="0.2">
      <c r="A626" s="7"/>
      <c r="B626" s="7"/>
      <c r="C626" s="7"/>
      <c r="D626" s="7"/>
      <c r="E626" s="7"/>
      <c r="F626" s="7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</row>
    <row r="627" spans="1:55" x14ac:dyDescent="0.2">
      <c r="A627" s="7"/>
      <c r="B627" s="7"/>
      <c r="C627" s="7"/>
      <c r="D627" s="7"/>
      <c r="E627" s="7"/>
      <c r="F627" s="7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</row>
    <row r="628" spans="1:55" x14ac:dyDescent="0.2">
      <c r="A628" s="7"/>
      <c r="B628" s="7"/>
      <c r="C628" s="7"/>
      <c r="D628" s="7"/>
      <c r="E628" s="7"/>
      <c r="F628" s="7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</row>
    <row r="629" spans="1:55" x14ac:dyDescent="0.2">
      <c r="A629" s="7"/>
      <c r="B629" s="7"/>
      <c r="C629" s="7"/>
      <c r="D629" s="7"/>
      <c r="E629" s="7"/>
      <c r="F629" s="7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</row>
    <row r="630" spans="1:55" x14ac:dyDescent="0.2">
      <c r="A630" s="7"/>
      <c r="B630" s="7"/>
      <c r="C630" s="7"/>
      <c r="D630" s="7"/>
      <c r="E630" s="7"/>
      <c r="F630" s="7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</row>
    <row r="631" spans="1:55" x14ac:dyDescent="0.2">
      <c r="A631" s="7"/>
      <c r="B631" s="7"/>
      <c r="C631" s="7"/>
      <c r="D631" s="7"/>
      <c r="E631" s="7"/>
      <c r="F631" s="7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</row>
    <row r="632" spans="1:55" x14ac:dyDescent="0.2">
      <c r="A632" s="7"/>
      <c r="B632" s="7"/>
      <c r="C632" s="7"/>
      <c r="D632" s="7"/>
      <c r="E632" s="7"/>
      <c r="F632" s="7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</row>
    <row r="633" spans="1:55" x14ac:dyDescent="0.2">
      <c r="A633" s="7"/>
      <c r="B633" s="7"/>
      <c r="C633" s="7"/>
      <c r="D633" s="7"/>
      <c r="E633" s="7"/>
      <c r="F633" s="7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</row>
    <row r="634" spans="1:55" x14ac:dyDescent="0.2">
      <c r="A634" s="7"/>
      <c r="B634" s="7"/>
      <c r="C634" s="7"/>
      <c r="D634" s="7"/>
      <c r="E634" s="7"/>
      <c r="F634" s="7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</row>
    <row r="635" spans="1:55" x14ac:dyDescent="0.2">
      <c r="A635" s="7"/>
      <c r="B635" s="7"/>
      <c r="C635" s="7"/>
      <c r="D635" s="7"/>
      <c r="E635" s="7"/>
      <c r="F635" s="7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</row>
    <row r="636" spans="1:55" x14ac:dyDescent="0.2">
      <c r="A636" s="7"/>
      <c r="B636" s="7"/>
      <c r="C636" s="7"/>
      <c r="D636" s="7"/>
      <c r="E636" s="7"/>
      <c r="F636" s="7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</row>
    <row r="637" spans="1:55" x14ac:dyDescent="0.2">
      <c r="A637" s="7"/>
      <c r="B637" s="7"/>
      <c r="C637" s="7"/>
      <c r="D637" s="7"/>
      <c r="E637" s="7"/>
      <c r="F637" s="7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</row>
    <row r="638" spans="1:55" x14ac:dyDescent="0.2">
      <c r="A638" s="7"/>
      <c r="B638" s="7"/>
      <c r="C638" s="7"/>
      <c r="D638" s="7"/>
      <c r="E638" s="7"/>
      <c r="F638" s="7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</row>
    <row r="639" spans="1:55" x14ac:dyDescent="0.2">
      <c r="A639" s="7"/>
      <c r="B639" s="7"/>
      <c r="C639" s="7"/>
      <c r="D639" s="7"/>
      <c r="E639" s="7"/>
      <c r="F639" s="7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</row>
    <row r="640" spans="1:55" x14ac:dyDescent="0.2">
      <c r="A640" s="7"/>
      <c r="B640" s="7"/>
      <c r="C640" s="7"/>
      <c r="D640" s="7"/>
      <c r="E640" s="7"/>
      <c r="F640" s="7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</row>
    <row r="641" spans="1:55" x14ac:dyDescent="0.2">
      <c r="A641" s="7"/>
      <c r="B641" s="7"/>
      <c r="C641" s="7"/>
      <c r="D641" s="7"/>
      <c r="E641" s="7"/>
      <c r="F641" s="7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</row>
    <row r="642" spans="1:55" x14ac:dyDescent="0.2">
      <c r="A642" s="7"/>
      <c r="B642" s="7"/>
      <c r="C642" s="7"/>
      <c r="D642" s="7"/>
      <c r="E642" s="7"/>
      <c r="F642" s="7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</row>
    <row r="643" spans="1:55" x14ac:dyDescent="0.2">
      <c r="A643" s="7"/>
      <c r="B643" s="7"/>
      <c r="C643" s="7"/>
      <c r="D643" s="7"/>
      <c r="E643" s="7"/>
      <c r="F643" s="7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</row>
    <row r="644" spans="1:55" x14ac:dyDescent="0.2">
      <c r="A644" s="7"/>
      <c r="B644" s="7"/>
      <c r="C644" s="7"/>
      <c r="D644" s="7"/>
      <c r="E644" s="7"/>
      <c r="F644" s="7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</row>
    <row r="645" spans="1:55" x14ac:dyDescent="0.2">
      <c r="A645" s="7"/>
      <c r="B645" s="7"/>
      <c r="C645" s="7"/>
      <c r="D645" s="7"/>
      <c r="E645" s="7"/>
      <c r="F645" s="7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</row>
    <row r="646" spans="1:55" x14ac:dyDescent="0.2">
      <c r="A646" s="7"/>
      <c r="B646" s="7"/>
      <c r="C646" s="7"/>
      <c r="D646" s="7"/>
      <c r="E646" s="7"/>
      <c r="F646" s="7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</row>
    <row r="647" spans="1:55" x14ac:dyDescent="0.2">
      <c r="A647" s="7"/>
      <c r="B647" s="7"/>
      <c r="C647" s="7"/>
      <c r="D647" s="7"/>
      <c r="E647" s="7"/>
      <c r="F647" s="7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</row>
    <row r="648" spans="1:55" x14ac:dyDescent="0.2">
      <c r="A648" s="7"/>
      <c r="B648" s="7"/>
      <c r="C648" s="7"/>
      <c r="D648" s="7"/>
      <c r="E648" s="7"/>
      <c r="F648" s="7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</row>
    <row r="649" spans="1:55" x14ac:dyDescent="0.2">
      <c r="A649" s="7"/>
      <c r="B649" s="7"/>
      <c r="C649" s="7"/>
      <c r="D649" s="7"/>
      <c r="E649" s="7"/>
      <c r="F649" s="7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</row>
    <row r="650" spans="1:55" x14ac:dyDescent="0.2">
      <c r="A650" s="7"/>
      <c r="B650" s="7"/>
      <c r="C650" s="7"/>
      <c r="D650" s="7"/>
      <c r="E650" s="7"/>
      <c r="F650" s="7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</row>
    <row r="651" spans="1:55" x14ac:dyDescent="0.2">
      <c r="A651" s="7"/>
      <c r="B651" s="7"/>
      <c r="C651" s="7"/>
      <c r="D651" s="7"/>
      <c r="E651" s="7"/>
      <c r="F651" s="7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</row>
    <row r="652" spans="1:55" x14ac:dyDescent="0.2">
      <c r="A652" s="7"/>
      <c r="B652" s="7"/>
      <c r="C652" s="7"/>
      <c r="D652" s="7"/>
      <c r="E652" s="7"/>
      <c r="F652" s="7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</row>
    <row r="653" spans="1:55" x14ac:dyDescent="0.2">
      <c r="A653" s="7"/>
      <c r="B653" s="7"/>
      <c r="C653" s="7"/>
      <c r="D653" s="7"/>
      <c r="E653" s="7"/>
      <c r="F653" s="7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</row>
    <row r="654" spans="1:55" x14ac:dyDescent="0.2">
      <c r="A654" s="7"/>
      <c r="B654" s="7"/>
      <c r="C654" s="7"/>
      <c r="D654" s="7"/>
      <c r="E654" s="7"/>
      <c r="F654" s="7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</row>
    <row r="655" spans="1:55" x14ac:dyDescent="0.2">
      <c r="A655" s="7"/>
      <c r="B655" s="7"/>
      <c r="C655" s="7"/>
      <c r="D655" s="7"/>
      <c r="E655" s="7"/>
      <c r="F655" s="7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</row>
    <row r="656" spans="1:55" x14ac:dyDescent="0.2">
      <c r="A656" s="7"/>
      <c r="B656" s="7"/>
      <c r="C656" s="7"/>
      <c r="D656" s="7"/>
      <c r="E656" s="7"/>
      <c r="F656" s="7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</row>
    <row r="657" spans="1:55" x14ac:dyDescent="0.2">
      <c r="A657" s="7"/>
      <c r="B657" s="7"/>
      <c r="C657" s="7"/>
      <c r="D657" s="7"/>
      <c r="E657" s="7"/>
      <c r="F657" s="7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</row>
    <row r="658" spans="1:55" x14ac:dyDescent="0.2">
      <c r="A658" s="7"/>
      <c r="B658" s="7"/>
      <c r="C658" s="7"/>
      <c r="D658" s="7"/>
      <c r="E658" s="7"/>
      <c r="F658" s="7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</row>
    <row r="659" spans="1:55" x14ac:dyDescent="0.2">
      <c r="A659" s="7"/>
      <c r="B659" s="7"/>
      <c r="C659" s="7"/>
      <c r="D659" s="7"/>
      <c r="E659" s="7"/>
      <c r="F659" s="7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</row>
    <row r="660" spans="1:55" x14ac:dyDescent="0.2">
      <c r="A660" s="7"/>
      <c r="B660" s="7"/>
      <c r="C660" s="7"/>
      <c r="D660" s="7"/>
      <c r="E660" s="7"/>
      <c r="F660" s="7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</row>
    <row r="661" spans="1:55" x14ac:dyDescent="0.2">
      <c r="A661" s="7"/>
      <c r="B661" s="7"/>
      <c r="C661" s="7"/>
      <c r="D661" s="7"/>
      <c r="E661" s="7"/>
      <c r="F661" s="7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</row>
    <row r="662" spans="1:55" x14ac:dyDescent="0.2">
      <c r="A662" s="7"/>
      <c r="B662" s="7"/>
      <c r="C662" s="7"/>
      <c r="D662" s="7"/>
      <c r="E662" s="7"/>
      <c r="F662" s="7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</row>
    <row r="663" spans="1:55" x14ac:dyDescent="0.2">
      <c r="A663" s="7"/>
      <c r="B663" s="7"/>
      <c r="C663" s="7"/>
      <c r="D663" s="7"/>
      <c r="E663" s="7"/>
      <c r="F663" s="7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</row>
    <row r="664" spans="1:55" x14ac:dyDescent="0.2">
      <c r="A664" s="7"/>
      <c r="B664" s="7"/>
      <c r="C664" s="7"/>
      <c r="D664" s="7"/>
      <c r="E664" s="7"/>
      <c r="F664" s="7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</row>
    <row r="665" spans="1:55" x14ac:dyDescent="0.2">
      <c r="A665" s="7"/>
      <c r="B665" s="7"/>
      <c r="C665" s="7"/>
      <c r="D665" s="7"/>
      <c r="E665" s="7"/>
      <c r="F665" s="7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</row>
    <row r="666" spans="1:55" x14ac:dyDescent="0.2">
      <c r="A666" s="7"/>
      <c r="B666" s="7"/>
      <c r="C666" s="7"/>
      <c r="D666" s="7"/>
      <c r="E666" s="7"/>
      <c r="F666" s="7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</row>
    <row r="667" spans="1:55" x14ac:dyDescent="0.2">
      <c r="A667" s="7"/>
      <c r="B667" s="7"/>
      <c r="C667" s="7"/>
      <c r="D667" s="7"/>
      <c r="E667" s="7"/>
      <c r="F667" s="7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</row>
    <row r="668" spans="1:55" x14ac:dyDescent="0.2">
      <c r="A668" s="7"/>
      <c r="B668" s="7"/>
      <c r="C668" s="7"/>
      <c r="D668" s="7"/>
      <c r="E668" s="7"/>
      <c r="F668" s="7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</row>
    <row r="669" spans="1:55" x14ac:dyDescent="0.2">
      <c r="A669" s="7"/>
      <c r="B669" s="7"/>
      <c r="C669" s="7"/>
      <c r="D669" s="7"/>
      <c r="E669" s="7"/>
      <c r="F669" s="7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</row>
    <row r="670" spans="1:55" x14ac:dyDescent="0.2">
      <c r="A670" s="7"/>
      <c r="B670" s="7"/>
      <c r="C670" s="7"/>
      <c r="D670" s="7"/>
      <c r="E670" s="7"/>
      <c r="F670" s="7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</row>
    <row r="671" spans="1:55" x14ac:dyDescent="0.2">
      <c r="A671" s="7"/>
      <c r="B671" s="7"/>
      <c r="C671" s="7"/>
      <c r="D671" s="7"/>
      <c r="E671" s="7"/>
      <c r="F671" s="7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</row>
    <row r="672" spans="1:55" x14ac:dyDescent="0.2">
      <c r="A672" s="7"/>
      <c r="B672" s="7"/>
      <c r="C672" s="7"/>
      <c r="D672" s="7"/>
      <c r="E672" s="7"/>
      <c r="F672" s="7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</row>
    <row r="673" spans="1:55" x14ac:dyDescent="0.2">
      <c r="A673" s="7"/>
      <c r="B673" s="7"/>
      <c r="C673" s="7"/>
      <c r="D673" s="7"/>
      <c r="E673" s="7"/>
      <c r="F673" s="7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</row>
    <row r="674" spans="1:55" x14ac:dyDescent="0.2">
      <c r="A674" s="7"/>
      <c r="B674" s="7"/>
      <c r="C674" s="7"/>
      <c r="D674" s="7"/>
      <c r="E674" s="7"/>
      <c r="F674" s="7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</row>
    <row r="675" spans="1:55" x14ac:dyDescent="0.2">
      <c r="A675" s="7"/>
      <c r="B675" s="7"/>
      <c r="C675" s="7"/>
      <c r="D675" s="7"/>
      <c r="E675" s="7"/>
      <c r="F675" s="7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</row>
    <row r="676" spans="1:55" x14ac:dyDescent="0.2">
      <c r="A676" s="7"/>
      <c r="B676" s="7"/>
      <c r="C676" s="7"/>
      <c r="D676" s="7"/>
      <c r="E676" s="7"/>
      <c r="F676" s="7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</row>
    <row r="677" spans="1:55" x14ac:dyDescent="0.2">
      <c r="A677" s="7"/>
      <c r="B677" s="7"/>
      <c r="C677" s="7"/>
      <c r="D677" s="7"/>
      <c r="E677" s="7"/>
      <c r="F677" s="7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</row>
    <row r="678" spans="1:55" x14ac:dyDescent="0.2">
      <c r="A678" s="7"/>
      <c r="B678" s="7"/>
      <c r="C678" s="7"/>
      <c r="D678" s="7"/>
      <c r="E678" s="7"/>
      <c r="F678" s="7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</row>
    <row r="679" spans="1:55" x14ac:dyDescent="0.2">
      <c r="A679" s="7"/>
      <c r="B679" s="7"/>
      <c r="C679" s="7"/>
      <c r="D679" s="7"/>
      <c r="E679" s="7"/>
      <c r="F679" s="7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</row>
    <row r="680" spans="1:55" x14ac:dyDescent="0.2">
      <c r="A680" s="7"/>
      <c r="B680" s="7"/>
      <c r="C680" s="7"/>
      <c r="D680" s="7"/>
      <c r="E680" s="7"/>
      <c r="F680" s="7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</row>
    <row r="681" spans="1:55" x14ac:dyDescent="0.2">
      <c r="A681" s="7"/>
      <c r="B681" s="7"/>
      <c r="C681" s="7"/>
      <c r="D681" s="7"/>
      <c r="E681" s="7"/>
      <c r="F681" s="7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</row>
    <row r="682" spans="1:55" x14ac:dyDescent="0.2">
      <c r="A682" s="7"/>
      <c r="B682" s="7"/>
      <c r="C682" s="7"/>
      <c r="D682" s="7"/>
      <c r="E682" s="7"/>
      <c r="F682" s="7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</row>
    <row r="683" spans="1:55" x14ac:dyDescent="0.2">
      <c r="A683" s="7"/>
      <c r="B683" s="7"/>
      <c r="C683" s="7"/>
      <c r="D683" s="7"/>
      <c r="E683" s="7"/>
      <c r="F683" s="7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</row>
    <row r="684" spans="1:55" x14ac:dyDescent="0.2">
      <c r="A684" s="7"/>
      <c r="B684" s="7"/>
      <c r="C684" s="7"/>
      <c r="D684" s="7"/>
      <c r="E684" s="7"/>
      <c r="F684" s="7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</row>
    <row r="685" spans="1:55" x14ac:dyDescent="0.2">
      <c r="A685" s="7"/>
      <c r="B685" s="7"/>
      <c r="C685" s="7"/>
      <c r="D685" s="7"/>
      <c r="E685" s="7"/>
      <c r="F685" s="7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</row>
    <row r="686" spans="1:55" x14ac:dyDescent="0.2">
      <c r="A686" s="7"/>
      <c r="B686" s="7"/>
      <c r="C686" s="7"/>
      <c r="D686" s="7"/>
      <c r="E686" s="7"/>
      <c r="F686" s="7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</row>
    <row r="687" spans="1:55" x14ac:dyDescent="0.2">
      <c r="A687" s="7"/>
      <c r="B687" s="7"/>
      <c r="C687" s="7"/>
      <c r="D687" s="7"/>
      <c r="E687" s="7"/>
      <c r="F687" s="7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</row>
    <row r="688" spans="1:55" x14ac:dyDescent="0.2">
      <c r="A688" s="7"/>
      <c r="B688" s="7"/>
      <c r="C688" s="7"/>
      <c r="D688" s="7"/>
      <c r="E688" s="7"/>
      <c r="F688" s="7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</row>
    <row r="689" spans="1:55" x14ac:dyDescent="0.2">
      <c r="A689" s="7"/>
      <c r="B689" s="7"/>
      <c r="C689" s="7"/>
      <c r="D689" s="7"/>
      <c r="E689" s="7"/>
      <c r="F689" s="7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</row>
    <row r="690" spans="1:55" x14ac:dyDescent="0.2">
      <c r="A690" s="7"/>
      <c r="B690" s="7"/>
      <c r="C690" s="7"/>
      <c r="D690" s="7"/>
      <c r="E690" s="7"/>
      <c r="F690" s="7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</row>
    <row r="691" spans="1:55" x14ac:dyDescent="0.2">
      <c r="A691" s="7"/>
      <c r="B691" s="7"/>
      <c r="C691" s="7"/>
      <c r="D691" s="7"/>
      <c r="E691" s="7"/>
      <c r="F691" s="7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</row>
    <row r="692" spans="1:55" x14ac:dyDescent="0.2">
      <c r="A692" s="7"/>
      <c r="B692" s="7"/>
      <c r="C692" s="7"/>
      <c r="D692" s="7"/>
      <c r="E692" s="7"/>
      <c r="F692" s="7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</row>
    <row r="693" spans="1:55" x14ac:dyDescent="0.2">
      <c r="A693" s="7"/>
      <c r="B693" s="7"/>
      <c r="C693" s="7"/>
      <c r="D693" s="7"/>
      <c r="E693" s="7"/>
      <c r="F693" s="7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</row>
    <row r="694" spans="1:55" x14ac:dyDescent="0.2">
      <c r="A694" s="7"/>
      <c r="B694" s="7"/>
      <c r="C694" s="7"/>
      <c r="D694" s="7"/>
      <c r="E694" s="7"/>
      <c r="F694" s="7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</row>
    <row r="695" spans="1:55" x14ac:dyDescent="0.2">
      <c r="A695" s="7"/>
      <c r="B695" s="7"/>
      <c r="C695" s="7"/>
      <c r="D695" s="7"/>
      <c r="E695" s="7"/>
      <c r="F695" s="7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</row>
    <row r="696" spans="1:55" x14ac:dyDescent="0.2">
      <c r="A696" s="7"/>
      <c r="B696" s="7"/>
      <c r="C696" s="7"/>
      <c r="D696" s="7"/>
      <c r="E696" s="7"/>
      <c r="F696" s="7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</row>
    <row r="697" spans="1:55" x14ac:dyDescent="0.2">
      <c r="A697" s="7"/>
      <c r="B697" s="7"/>
      <c r="C697" s="7"/>
      <c r="D697" s="7"/>
      <c r="E697" s="7"/>
      <c r="F697" s="7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</row>
    <row r="698" spans="1:55" x14ac:dyDescent="0.2">
      <c r="A698" s="7"/>
      <c r="B698" s="7"/>
      <c r="C698" s="7"/>
      <c r="D698" s="7"/>
      <c r="E698" s="7"/>
      <c r="F698" s="7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</row>
    <row r="699" spans="1:55" x14ac:dyDescent="0.2">
      <c r="A699" s="7"/>
      <c r="B699" s="7"/>
      <c r="C699" s="7"/>
      <c r="D699" s="7"/>
      <c r="E699" s="7"/>
      <c r="F699" s="7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</row>
    <row r="700" spans="1:55" x14ac:dyDescent="0.2">
      <c r="A700" s="7"/>
      <c r="B700" s="7"/>
      <c r="C700" s="7"/>
      <c r="D700" s="7"/>
      <c r="E700" s="7"/>
      <c r="F700" s="7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</row>
    <row r="701" spans="1:55" x14ac:dyDescent="0.2">
      <c r="A701" s="7"/>
      <c r="B701" s="7"/>
      <c r="C701" s="7"/>
      <c r="D701" s="7"/>
      <c r="E701" s="7"/>
      <c r="F701" s="7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</row>
    <row r="702" spans="1:55" x14ac:dyDescent="0.2">
      <c r="A702" s="7"/>
      <c r="B702" s="7"/>
      <c r="C702" s="7"/>
      <c r="D702" s="7"/>
      <c r="E702" s="7"/>
      <c r="F702" s="7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</row>
    <row r="703" spans="1:55" x14ac:dyDescent="0.2">
      <c r="A703" s="7"/>
      <c r="B703" s="7"/>
      <c r="C703" s="7"/>
      <c r="D703" s="7"/>
      <c r="E703" s="7"/>
      <c r="F703" s="7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</row>
    <row r="704" spans="1:55" x14ac:dyDescent="0.2">
      <c r="A704" s="7"/>
      <c r="B704" s="7"/>
      <c r="C704" s="7"/>
      <c r="D704" s="7"/>
      <c r="E704" s="7"/>
      <c r="F704" s="7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</row>
    <row r="705" spans="1:55" x14ac:dyDescent="0.2">
      <c r="A705" s="7"/>
      <c r="B705" s="7"/>
      <c r="C705" s="7"/>
      <c r="D705" s="7"/>
      <c r="E705" s="7"/>
      <c r="F705" s="7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</row>
    <row r="706" spans="1:55" x14ac:dyDescent="0.2">
      <c r="A706" s="7"/>
      <c r="B706" s="7"/>
      <c r="C706" s="7"/>
      <c r="D706" s="7"/>
      <c r="E706" s="7"/>
      <c r="F706" s="7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</row>
    <row r="707" spans="1:55" x14ac:dyDescent="0.2">
      <c r="A707" s="7"/>
      <c r="B707" s="7"/>
      <c r="C707" s="7"/>
      <c r="D707" s="7"/>
      <c r="E707" s="7"/>
      <c r="F707" s="7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</row>
    <row r="708" spans="1:55" x14ac:dyDescent="0.2">
      <c r="A708" s="7"/>
      <c r="B708" s="7"/>
      <c r="C708" s="7"/>
      <c r="D708" s="7"/>
      <c r="E708" s="7"/>
      <c r="F708" s="7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</row>
    <row r="709" spans="1:55" x14ac:dyDescent="0.2">
      <c r="A709" s="7"/>
      <c r="B709" s="7"/>
      <c r="C709" s="7"/>
      <c r="D709" s="7"/>
      <c r="E709" s="7"/>
      <c r="F709" s="7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</row>
    <row r="710" spans="1:55" x14ac:dyDescent="0.2">
      <c r="A710" s="7"/>
      <c r="B710" s="7"/>
      <c r="C710" s="7"/>
      <c r="D710" s="7"/>
      <c r="E710" s="7"/>
      <c r="F710" s="7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</row>
    <row r="711" spans="1:55" x14ac:dyDescent="0.2">
      <c r="A711" s="7"/>
      <c r="B711" s="7"/>
      <c r="C711" s="7"/>
      <c r="D711" s="7"/>
      <c r="E711" s="7"/>
      <c r="F711" s="7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</row>
    <row r="712" spans="1:55" x14ac:dyDescent="0.2">
      <c r="A712" s="7"/>
      <c r="B712" s="7"/>
      <c r="C712" s="7"/>
      <c r="D712" s="7"/>
      <c r="E712" s="7"/>
      <c r="F712" s="7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</row>
    <row r="713" spans="1:55" x14ac:dyDescent="0.2">
      <c r="A713" s="7"/>
      <c r="B713" s="7"/>
      <c r="C713" s="7"/>
      <c r="D713" s="7"/>
      <c r="E713" s="7"/>
      <c r="F713" s="7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</row>
    <row r="714" spans="1:55" x14ac:dyDescent="0.2">
      <c r="A714" s="7"/>
      <c r="B714" s="7"/>
      <c r="C714" s="7"/>
      <c r="D714" s="7"/>
      <c r="E714" s="7"/>
      <c r="F714" s="7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</row>
    <row r="715" spans="1:55" x14ac:dyDescent="0.2">
      <c r="A715" s="7"/>
      <c r="B715" s="7"/>
      <c r="C715" s="7"/>
      <c r="D715" s="7"/>
      <c r="E715" s="7"/>
      <c r="F715" s="7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</row>
    <row r="716" spans="1:55" x14ac:dyDescent="0.2">
      <c r="A716" s="7"/>
      <c r="B716" s="7"/>
      <c r="C716" s="7"/>
      <c r="D716" s="7"/>
      <c r="E716" s="7"/>
      <c r="F716" s="7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</row>
    <row r="717" spans="1:55" x14ac:dyDescent="0.2">
      <c r="A717" s="7"/>
      <c r="B717" s="7"/>
      <c r="C717" s="7"/>
      <c r="D717" s="7"/>
      <c r="E717" s="7"/>
      <c r="F717" s="7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</row>
    <row r="718" spans="1:55" x14ac:dyDescent="0.2">
      <c r="A718" s="7"/>
      <c r="B718" s="7"/>
      <c r="C718" s="7"/>
      <c r="D718" s="7"/>
      <c r="E718" s="7"/>
      <c r="F718" s="7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</row>
    <row r="719" spans="1:55" x14ac:dyDescent="0.2">
      <c r="A719" s="7"/>
      <c r="B719" s="7"/>
      <c r="C719" s="7"/>
      <c r="D719" s="7"/>
      <c r="E719" s="7"/>
      <c r="F719" s="7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</row>
    <row r="720" spans="1:55" x14ac:dyDescent="0.2">
      <c r="A720" s="7"/>
      <c r="B720" s="7"/>
      <c r="C720" s="7"/>
      <c r="D720" s="7"/>
      <c r="E720" s="7"/>
      <c r="F720" s="7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</row>
    <row r="721" spans="1:55" x14ac:dyDescent="0.2">
      <c r="A721" s="7"/>
      <c r="B721" s="7"/>
      <c r="C721" s="7"/>
      <c r="D721" s="7"/>
      <c r="E721" s="7"/>
      <c r="F721" s="7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</row>
    <row r="722" spans="1:55" x14ac:dyDescent="0.2">
      <c r="A722" s="7"/>
      <c r="B722" s="7"/>
      <c r="C722" s="7"/>
      <c r="D722" s="7"/>
      <c r="E722" s="7"/>
      <c r="F722" s="7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</row>
    <row r="723" spans="1:55" x14ac:dyDescent="0.2">
      <c r="A723" s="7"/>
      <c r="B723" s="7"/>
      <c r="C723" s="7"/>
      <c r="D723" s="7"/>
      <c r="E723" s="7"/>
      <c r="F723" s="7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</row>
    <row r="724" spans="1:55" x14ac:dyDescent="0.2">
      <c r="A724" s="7"/>
      <c r="B724" s="7"/>
      <c r="C724" s="7"/>
      <c r="D724" s="7"/>
      <c r="E724" s="7"/>
      <c r="F724" s="7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</row>
    <row r="725" spans="1:55" x14ac:dyDescent="0.2">
      <c r="A725" s="7"/>
      <c r="B725" s="7"/>
      <c r="C725" s="7"/>
      <c r="D725" s="7"/>
      <c r="E725" s="7"/>
      <c r="F725" s="7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</row>
    <row r="726" spans="1:55" x14ac:dyDescent="0.2">
      <c r="A726" s="7"/>
      <c r="B726" s="7"/>
      <c r="C726" s="7"/>
      <c r="D726" s="7"/>
      <c r="E726" s="7"/>
      <c r="F726" s="7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</row>
    <row r="727" spans="1:55" x14ac:dyDescent="0.2">
      <c r="A727" s="7"/>
      <c r="B727" s="7"/>
      <c r="C727" s="7"/>
      <c r="D727" s="7"/>
      <c r="E727" s="7"/>
      <c r="F727" s="7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</row>
    <row r="728" spans="1:55" x14ac:dyDescent="0.2">
      <c r="A728" s="7"/>
      <c r="B728" s="7"/>
      <c r="C728" s="7"/>
      <c r="D728" s="7"/>
      <c r="E728" s="7"/>
      <c r="F728" s="7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</row>
    <row r="729" spans="1:55" x14ac:dyDescent="0.2">
      <c r="A729" s="7"/>
      <c r="B729" s="7"/>
      <c r="C729" s="7"/>
      <c r="D729" s="7"/>
      <c r="E729" s="7"/>
      <c r="F729" s="7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</row>
    <row r="730" spans="1:55" x14ac:dyDescent="0.2">
      <c r="A730" s="7"/>
      <c r="B730" s="7"/>
      <c r="C730" s="7"/>
      <c r="D730" s="7"/>
      <c r="E730" s="7"/>
      <c r="F730" s="7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</row>
    <row r="731" spans="1:55" x14ac:dyDescent="0.2">
      <c r="A731" s="7"/>
      <c r="B731" s="7"/>
      <c r="C731" s="7"/>
      <c r="D731" s="7"/>
      <c r="E731" s="7"/>
      <c r="F731" s="7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</row>
    <row r="732" spans="1:55" x14ac:dyDescent="0.2">
      <c r="A732" s="7"/>
      <c r="B732" s="7"/>
      <c r="C732" s="7"/>
      <c r="D732" s="7"/>
      <c r="E732" s="7"/>
      <c r="F732" s="7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</row>
    <row r="733" spans="1:55" x14ac:dyDescent="0.2">
      <c r="A733" s="7"/>
      <c r="B733" s="7"/>
      <c r="C733" s="7"/>
      <c r="D733" s="7"/>
      <c r="E733" s="7"/>
      <c r="F733" s="7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</row>
    <row r="734" spans="1:55" x14ac:dyDescent="0.2">
      <c r="A734" s="7"/>
      <c r="B734" s="7"/>
      <c r="C734" s="7"/>
      <c r="D734" s="7"/>
      <c r="E734" s="7"/>
      <c r="F734" s="7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</row>
    <row r="735" spans="1:55" x14ac:dyDescent="0.2">
      <c r="A735" s="7"/>
      <c r="B735" s="7"/>
      <c r="C735" s="7"/>
      <c r="D735" s="7"/>
      <c r="E735" s="7"/>
      <c r="F735" s="7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</row>
    <row r="736" spans="1:55" x14ac:dyDescent="0.2">
      <c r="A736" s="7"/>
      <c r="B736" s="7"/>
      <c r="C736" s="7"/>
      <c r="D736" s="7"/>
      <c r="E736" s="7"/>
      <c r="F736" s="7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</row>
    <row r="737" spans="1:55" x14ac:dyDescent="0.2">
      <c r="A737" s="7"/>
      <c r="B737" s="7"/>
      <c r="C737" s="7"/>
      <c r="D737" s="7"/>
      <c r="E737" s="7"/>
      <c r="F737" s="7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</row>
    <row r="738" spans="1:55" x14ac:dyDescent="0.2">
      <c r="A738" s="7"/>
      <c r="B738" s="7"/>
      <c r="C738" s="7"/>
      <c r="D738" s="7"/>
      <c r="E738" s="7"/>
      <c r="F738" s="7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</row>
    <row r="739" spans="1:55" x14ac:dyDescent="0.2">
      <c r="A739" s="7"/>
      <c r="B739" s="7"/>
      <c r="C739" s="7"/>
      <c r="D739" s="7"/>
      <c r="E739" s="7"/>
      <c r="F739" s="7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</row>
    <row r="740" spans="1:55" x14ac:dyDescent="0.2">
      <c r="A740" s="7"/>
      <c r="B740" s="7"/>
      <c r="C740" s="7"/>
      <c r="D740" s="7"/>
      <c r="E740" s="7"/>
      <c r="F740" s="7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</row>
    <row r="741" spans="1:55" x14ac:dyDescent="0.2">
      <c r="A741" s="7"/>
      <c r="B741" s="7"/>
      <c r="C741" s="7"/>
      <c r="D741" s="7"/>
      <c r="E741" s="7"/>
      <c r="F741" s="7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</row>
    <row r="742" spans="1:55" x14ac:dyDescent="0.2">
      <c r="A742" s="7"/>
      <c r="B742" s="7"/>
      <c r="C742" s="7"/>
      <c r="D742" s="7"/>
      <c r="E742" s="7"/>
      <c r="F742" s="7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</row>
    <row r="743" spans="1:55" x14ac:dyDescent="0.2">
      <c r="A743" s="7"/>
      <c r="B743" s="7"/>
      <c r="C743" s="7"/>
      <c r="D743" s="7"/>
      <c r="E743" s="7"/>
      <c r="F743" s="7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</row>
    <row r="744" spans="1:55" x14ac:dyDescent="0.2">
      <c r="A744" s="7"/>
      <c r="B744" s="7"/>
      <c r="C744" s="7"/>
      <c r="D744" s="7"/>
      <c r="E744" s="7"/>
      <c r="F744" s="7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</row>
    <row r="745" spans="1:55" x14ac:dyDescent="0.2">
      <c r="A745" s="7"/>
      <c r="B745" s="7"/>
      <c r="C745" s="7"/>
      <c r="D745" s="7"/>
      <c r="E745" s="7"/>
      <c r="F745" s="7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</row>
    <row r="746" spans="1:55" x14ac:dyDescent="0.2">
      <c r="A746" s="7"/>
      <c r="B746" s="7"/>
      <c r="C746" s="7"/>
      <c r="D746" s="7"/>
      <c r="E746" s="7"/>
      <c r="F746" s="7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</row>
    <row r="747" spans="1:55" x14ac:dyDescent="0.2">
      <c r="A747" s="7"/>
      <c r="B747" s="7"/>
      <c r="C747" s="7"/>
      <c r="D747" s="7"/>
      <c r="E747" s="7"/>
      <c r="F747" s="7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</row>
    <row r="748" spans="1:55" x14ac:dyDescent="0.2">
      <c r="A748" s="7"/>
      <c r="B748" s="7"/>
      <c r="C748" s="7"/>
      <c r="D748" s="7"/>
      <c r="E748" s="7"/>
      <c r="F748" s="7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</row>
    <row r="749" spans="1:55" x14ac:dyDescent="0.2">
      <c r="A749" s="7"/>
      <c r="B749" s="7"/>
      <c r="C749" s="7"/>
      <c r="D749" s="7"/>
      <c r="E749" s="7"/>
      <c r="F749" s="7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</row>
    <row r="750" spans="1:55" x14ac:dyDescent="0.2">
      <c r="A750" s="7"/>
      <c r="B750" s="7"/>
      <c r="C750" s="7"/>
      <c r="D750" s="7"/>
      <c r="E750" s="7"/>
      <c r="F750" s="7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</row>
    <row r="751" spans="1:55" x14ac:dyDescent="0.2">
      <c r="A751" s="7"/>
      <c r="B751" s="7"/>
      <c r="C751" s="7"/>
      <c r="D751" s="7"/>
      <c r="E751" s="7"/>
      <c r="F751" s="7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</row>
    <row r="752" spans="1:55" x14ac:dyDescent="0.2">
      <c r="A752" s="7"/>
      <c r="B752" s="7"/>
      <c r="C752" s="7"/>
      <c r="D752" s="7"/>
      <c r="E752" s="7"/>
      <c r="F752" s="7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</row>
    <row r="753" spans="1:55" x14ac:dyDescent="0.2">
      <c r="A753" s="7"/>
      <c r="B753" s="7"/>
      <c r="C753" s="7"/>
      <c r="D753" s="7"/>
      <c r="E753" s="7"/>
      <c r="F753" s="7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</row>
    <row r="754" spans="1:55" x14ac:dyDescent="0.2">
      <c r="A754" s="7"/>
      <c r="B754" s="7"/>
      <c r="C754" s="7"/>
      <c r="D754" s="7"/>
      <c r="E754" s="7"/>
      <c r="F754" s="7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</row>
    <row r="755" spans="1:55" x14ac:dyDescent="0.2">
      <c r="A755" s="7"/>
      <c r="B755" s="7"/>
      <c r="C755" s="7"/>
      <c r="D755" s="7"/>
      <c r="E755" s="7"/>
      <c r="F755" s="7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</row>
    <row r="756" spans="1:55" x14ac:dyDescent="0.2">
      <c r="A756" s="7"/>
      <c r="B756" s="7"/>
      <c r="C756" s="7"/>
      <c r="D756" s="7"/>
      <c r="E756" s="7"/>
      <c r="F756" s="7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</row>
    <row r="757" spans="1:55" x14ac:dyDescent="0.2">
      <c r="A757" s="7"/>
      <c r="B757" s="7"/>
      <c r="C757" s="7"/>
      <c r="D757" s="7"/>
      <c r="E757" s="7"/>
      <c r="F757" s="7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</row>
    <row r="758" spans="1:55" x14ac:dyDescent="0.2">
      <c r="A758" s="7"/>
      <c r="B758" s="7"/>
      <c r="C758" s="7"/>
      <c r="D758" s="7"/>
      <c r="E758" s="7"/>
      <c r="F758" s="7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</row>
    <row r="759" spans="1:55" x14ac:dyDescent="0.2">
      <c r="A759" s="7"/>
      <c r="B759" s="7"/>
      <c r="C759" s="7"/>
      <c r="D759" s="7"/>
      <c r="E759" s="7"/>
      <c r="F759" s="7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</row>
    <row r="760" spans="1:55" x14ac:dyDescent="0.2">
      <c r="A760" s="7"/>
      <c r="B760" s="7"/>
      <c r="C760" s="7"/>
      <c r="D760" s="7"/>
      <c r="E760" s="7"/>
      <c r="F760" s="7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</row>
    <row r="761" spans="1:55" x14ac:dyDescent="0.2">
      <c r="A761" s="7"/>
      <c r="B761" s="7"/>
      <c r="C761" s="7"/>
      <c r="D761" s="7"/>
      <c r="E761" s="7"/>
      <c r="F761" s="7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</row>
    <row r="762" spans="1:55" x14ac:dyDescent="0.2">
      <c r="A762" s="7"/>
      <c r="B762" s="7"/>
      <c r="C762" s="7"/>
      <c r="D762" s="7"/>
      <c r="E762" s="7"/>
      <c r="F762" s="7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</row>
    <row r="763" spans="1:55" x14ac:dyDescent="0.2">
      <c r="A763" s="7"/>
      <c r="B763" s="7"/>
      <c r="C763" s="7"/>
      <c r="D763" s="7"/>
      <c r="E763" s="7"/>
      <c r="F763" s="7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</row>
    <row r="764" spans="1:55" x14ac:dyDescent="0.2">
      <c r="A764" s="7"/>
      <c r="B764" s="7"/>
      <c r="C764" s="7"/>
      <c r="D764" s="7"/>
      <c r="E764" s="7"/>
      <c r="F764" s="7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</row>
    <row r="765" spans="1:55" x14ac:dyDescent="0.2">
      <c r="A765" s="7"/>
      <c r="B765" s="7"/>
      <c r="C765" s="7"/>
      <c r="D765" s="7"/>
      <c r="E765" s="7"/>
      <c r="F765" s="7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</row>
    <row r="766" spans="1:55" x14ac:dyDescent="0.2">
      <c r="A766" s="7"/>
      <c r="B766" s="7"/>
      <c r="C766" s="7"/>
      <c r="D766" s="7"/>
      <c r="E766" s="7"/>
      <c r="F766" s="7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</row>
    <row r="767" spans="1:55" x14ac:dyDescent="0.2">
      <c r="A767" s="7"/>
      <c r="B767" s="7"/>
      <c r="C767" s="7"/>
      <c r="D767" s="7"/>
      <c r="E767" s="7"/>
      <c r="F767" s="7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</row>
    <row r="768" spans="1:55" x14ac:dyDescent="0.2">
      <c r="A768" s="7"/>
      <c r="B768" s="7"/>
      <c r="C768" s="7"/>
      <c r="D768" s="7"/>
      <c r="E768" s="7"/>
      <c r="F768" s="7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</row>
    <row r="769" spans="1:55" x14ac:dyDescent="0.2">
      <c r="A769" s="7"/>
      <c r="B769" s="7"/>
      <c r="C769" s="7"/>
      <c r="D769" s="7"/>
      <c r="E769" s="7"/>
      <c r="F769" s="7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</row>
    <row r="770" spans="1:55" x14ac:dyDescent="0.2">
      <c r="A770" s="7"/>
      <c r="B770" s="7"/>
      <c r="C770" s="7"/>
      <c r="D770" s="7"/>
      <c r="E770" s="7"/>
      <c r="F770" s="7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</row>
    <row r="771" spans="1:55" x14ac:dyDescent="0.2">
      <c r="A771" s="7"/>
      <c r="B771" s="7"/>
      <c r="C771" s="7"/>
      <c r="D771" s="7"/>
      <c r="E771" s="7"/>
      <c r="F771" s="7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</row>
    <row r="772" spans="1:55" x14ac:dyDescent="0.2">
      <c r="A772" s="7"/>
      <c r="B772" s="7"/>
      <c r="C772" s="7"/>
      <c r="D772" s="7"/>
      <c r="E772" s="7"/>
      <c r="F772" s="7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</row>
    <row r="773" spans="1:55" x14ac:dyDescent="0.2">
      <c r="A773" s="7"/>
      <c r="B773" s="7"/>
      <c r="C773" s="7"/>
      <c r="D773" s="7"/>
      <c r="E773" s="7"/>
      <c r="F773" s="7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</row>
    <row r="774" spans="1:55" x14ac:dyDescent="0.2">
      <c r="A774" s="7"/>
      <c r="B774" s="7"/>
      <c r="C774" s="7"/>
      <c r="D774" s="7"/>
      <c r="E774" s="7"/>
      <c r="F774" s="7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</row>
    <row r="775" spans="1:55" x14ac:dyDescent="0.2">
      <c r="A775" s="7"/>
      <c r="B775" s="7"/>
      <c r="C775" s="7"/>
      <c r="D775" s="7"/>
      <c r="E775" s="7"/>
      <c r="F775" s="7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</row>
    <row r="776" spans="1:55" x14ac:dyDescent="0.2">
      <c r="A776" s="7"/>
      <c r="B776" s="7"/>
      <c r="C776" s="7"/>
      <c r="D776" s="7"/>
      <c r="E776" s="7"/>
      <c r="F776" s="7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</row>
    <row r="777" spans="1:55" x14ac:dyDescent="0.2">
      <c r="A777" s="7"/>
      <c r="B777" s="7"/>
      <c r="C777" s="7"/>
      <c r="D777" s="7"/>
      <c r="E777" s="7"/>
      <c r="F777" s="7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</row>
    <row r="778" spans="1:55" x14ac:dyDescent="0.2">
      <c r="A778" s="7"/>
      <c r="B778" s="7"/>
      <c r="C778" s="7"/>
      <c r="D778" s="7"/>
      <c r="E778" s="7"/>
      <c r="F778" s="7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</row>
    <row r="779" spans="1:55" x14ac:dyDescent="0.2">
      <c r="A779" s="7"/>
      <c r="B779" s="7"/>
      <c r="C779" s="7"/>
      <c r="D779" s="7"/>
      <c r="E779" s="7"/>
      <c r="F779" s="7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</row>
    <row r="780" spans="1:55" x14ac:dyDescent="0.2">
      <c r="A780" s="7"/>
      <c r="B780" s="7"/>
      <c r="C780" s="7"/>
      <c r="D780" s="7"/>
      <c r="E780" s="7"/>
      <c r="F780" s="7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</row>
    <row r="781" spans="1:55" x14ac:dyDescent="0.2">
      <c r="A781" s="7"/>
      <c r="B781" s="7"/>
      <c r="C781" s="7"/>
      <c r="D781" s="7"/>
      <c r="E781" s="7"/>
      <c r="F781" s="7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</row>
    <row r="782" spans="1:55" x14ac:dyDescent="0.2">
      <c r="A782" s="7"/>
      <c r="B782" s="7"/>
      <c r="C782" s="7"/>
      <c r="D782" s="7"/>
      <c r="E782" s="7"/>
      <c r="F782" s="7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</row>
    <row r="783" spans="1:55" x14ac:dyDescent="0.2">
      <c r="A783" s="7"/>
      <c r="B783" s="7"/>
      <c r="C783" s="7"/>
      <c r="D783" s="7"/>
      <c r="E783" s="7"/>
      <c r="F783" s="7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</row>
    <row r="784" spans="1:55" x14ac:dyDescent="0.2">
      <c r="A784" s="7"/>
      <c r="B784" s="7"/>
      <c r="C784" s="7"/>
      <c r="D784" s="7"/>
      <c r="E784" s="7"/>
      <c r="F784" s="7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</row>
    <row r="785" spans="1:55" x14ac:dyDescent="0.2">
      <c r="A785" s="7"/>
      <c r="B785" s="7"/>
      <c r="C785" s="7"/>
      <c r="D785" s="7"/>
      <c r="E785" s="7"/>
      <c r="F785" s="7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</row>
    <row r="786" spans="1:55" x14ac:dyDescent="0.2">
      <c r="A786" s="7"/>
      <c r="B786" s="7"/>
      <c r="C786" s="7"/>
      <c r="D786" s="7"/>
      <c r="E786" s="7"/>
      <c r="F786" s="7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</row>
    <row r="787" spans="1:55" x14ac:dyDescent="0.2">
      <c r="A787" s="7"/>
      <c r="B787" s="7"/>
      <c r="C787" s="7"/>
      <c r="D787" s="7"/>
      <c r="E787" s="7"/>
      <c r="F787" s="7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</row>
    <row r="788" spans="1:55" x14ac:dyDescent="0.2">
      <c r="A788" s="7"/>
      <c r="B788" s="7"/>
      <c r="C788" s="7"/>
      <c r="D788" s="7"/>
      <c r="E788" s="7"/>
      <c r="F788" s="7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</row>
    <row r="789" spans="1:55" x14ac:dyDescent="0.2">
      <c r="A789" s="7"/>
      <c r="B789" s="7"/>
      <c r="C789" s="7"/>
      <c r="D789" s="7"/>
      <c r="E789" s="7"/>
      <c r="F789" s="7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</row>
    <row r="790" spans="1:55" x14ac:dyDescent="0.2">
      <c r="A790" s="7"/>
      <c r="B790" s="7"/>
      <c r="C790" s="7"/>
      <c r="D790" s="7"/>
      <c r="E790" s="7"/>
      <c r="F790" s="7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</row>
    <row r="791" spans="1:55" x14ac:dyDescent="0.2">
      <c r="A791" s="7"/>
      <c r="B791" s="7"/>
      <c r="C791" s="7"/>
      <c r="D791" s="7"/>
      <c r="E791" s="7"/>
      <c r="F791" s="7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</row>
    <row r="792" spans="1:55" x14ac:dyDescent="0.2">
      <c r="A792" s="7"/>
      <c r="B792" s="7"/>
      <c r="C792" s="7"/>
      <c r="D792" s="7"/>
      <c r="E792" s="7"/>
      <c r="F792" s="7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</row>
    <row r="793" spans="1:55" x14ac:dyDescent="0.2">
      <c r="A793" s="7"/>
      <c r="B793" s="7"/>
      <c r="C793" s="7"/>
      <c r="D793" s="7"/>
      <c r="E793" s="7"/>
      <c r="F793" s="7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</row>
    <row r="794" spans="1:55" x14ac:dyDescent="0.2">
      <c r="A794" s="7"/>
      <c r="B794" s="7"/>
      <c r="C794" s="7"/>
      <c r="D794" s="7"/>
      <c r="E794" s="7"/>
      <c r="F794" s="7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</row>
    <row r="795" spans="1:55" x14ac:dyDescent="0.2">
      <c r="A795" s="7"/>
      <c r="B795" s="7"/>
      <c r="C795" s="7"/>
      <c r="D795" s="7"/>
      <c r="E795" s="7"/>
      <c r="F795" s="7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</row>
    <row r="796" spans="1:55" x14ac:dyDescent="0.2">
      <c r="A796" s="7"/>
      <c r="B796" s="7"/>
      <c r="C796" s="7"/>
      <c r="D796" s="7"/>
      <c r="E796" s="7"/>
      <c r="F796" s="7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</row>
    <row r="797" spans="1:55" x14ac:dyDescent="0.2">
      <c r="A797" s="7"/>
      <c r="B797" s="7"/>
      <c r="C797" s="7"/>
      <c r="D797" s="7"/>
      <c r="E797" s="7"/>
      <c r="F797" s="7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</row>
    <row r="798" spans="1:55" x14ac:dyDescent="0.2">
      <c r="A798" s="7"/>
      <c r="B798" s="7"/>
      <c r="C798" s="7"/>
      <c r="D798" s="7"/>
      <c r="E798" s="7"/>
      <c r="F798" s="7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</row>
    <row r="799" spans="1:55" x14ac:dyDescent="0.2">
      <c r="A799" s="7"/>
      <c r="B799" s="7"/>
      <c r="C799" s="7"/>
      <c r="D799" s="7"/>
      <c r="E799" s="7"/>
      <c r="F799" s="7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</row>
    <row r="800" spans="1:55" x14ac:dyDescent="0.2">
      <c r="A800" s="7"/>
      <c r="B800" s="7"/>
      <c r="C800" s="7"/>
      <c r="D800" s="7"/>
      <c r="E800" s="7"/>
      <c r="F800" s="7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</row>
    <row r="801" spans="1:55" x14ac:dyDescent="0.2">
      <c r="A801" s="7"/>
      <c r="B801" s="7"/>
      <c r="C801" s="7"/>
      <c r="D801" s="7"/>
      <c r="E801" s="7"/>
      <c r="F801" s="7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</row>
    <row r="802" spans="1:55" x14ac:dyDescent="0.2">
      <c r="A802" s="7"/>
      <c r="B802" s="7"/>
      <c r="C802" s="7"/>
      <c r="D802" s="7"/>
      <c r="E802" s="7"/>
      <c r="F802" s="7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</row>
    <row r="803" spans="1:55" x14ac:dyDescent="0.2">
      <c r="A803" s="7"/>
      <c r="B803" s="7"/>
      <c r="C803" s="7"/>
      <c r="D803" s="7"/>
      <c r="E803" s="7"/>
      <c r="F803" s="7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</row>
    <row r="804" spans="1:55" x14ac:dyDescent="0.2">
      <c r="A804" s="7"/>
      <c r="B804" s="7"/>
      <c r="C804" s="7"/>
      <c r="D804" s="7"/>
      <c r="E804" s="7"/>
      <c r="F804" s="7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</row>
    <row r="805" spans="1:55" x14ac:dyDescent="0.2">
      <c r="A805" s="7"/>
      <c r="B805" s="7"/>
      <c r="C805" s="7"/>
      <c r="D805" s="7"/>
      <c r="E805" s="7"/>
      <c r="F805" s="7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</row>
    <row r="806" spans="1:55" x14ac:dyDescent="0.2">
      <c r="A806" s="7"/>
      <c r="B806" s="7"/>
      <c r="C806" s="7"/>
      <c r="D806" s="7"/>
      <c r="E806" s="7"/>
      <c r="F806" s="7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</row>
    <row r="807" spans="1:55" x14ac:dyDescent="0.2">
      <c r="A807" s="7"/>
      <c r="B807" s="7"/>
      <c r="C807" s="7"/>
      <c r="D807" s="7"/>
      <c r="E807" s="7"/>
      <c r="F807" s="7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</row>
    <row r="808" spans="1:55" x14ac:dyDescent="0.2">
      <c r="A808" s="7"/>
      <c r="B808" s="7"/>
      <c r="C808" s="7"/>
      <c r="D808" s="7"/>
      <c r="E808" s="7"/>
      <c r="F808" s="7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</row>
    <row r="809" spans="1:55" x14ac:dyDescent="0.2">
      <c r="A809" s="7"/>
      <c r="B809" s="7"/>
      <c r="C809" s="7"/>
      <c r="D809" s="7"/>
      <c r="E809" s="7"/>
      <c r="F809" s="7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</row>
    <row r="810" spans="1:55" x14ac:dyDescent="0.2">
      <c r="A810" s="7"/>
      <c r="B810" s="7"/>
      <c r="C810" s="7"/>
      <c r="D810" s="7"/>
      <c r="E810" s="7"/>
      <c r="F810" s="7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</row>
    <row r="811" spans="1:55" x14ac:dyDescent="0.2">
      <c r="A811" s="7"/>
      <c r="B811" s="7"/>
      <c r="C811" s="7"/>
      <c r="D811" s="7"/>
      <c r="E811" s="7"/>
      <c r="F811" s="7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</row>
    <row r="812" spans="1:55" x14ac:dyDescent="0.2">
      <c r="A812" s="7"/>
      <c r="B812" s="7"/>
      <c r="C812" s="7"/>
      <c r="D812" s="7"/>
      <c r="E812" s="7"/>
      <c r="F812" s="7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</row>
    <row r="813" spans="1:55" x14ac:dyDescent="0.2">
      <c r="A813" s="7"/>
      <c r="B813" s="7"/>
      <c r="C813" s="7"/>
      <c r="D813" s="7"/>
      <c r="E813" s="7"/>
      <c r="F813" s="7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</row>
    <row r="814" spans="1:55" x14ac:dyDescent="0.2">
      <c r="A814" s="7"/>
      <c r="B814" s="7"/>
      <c r="C814" s="7"/>
      <c r="D814" s="7"/>
      <c r="E814" s="7"/>
      <c r="F814" s="7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</row>
    <row r="815" spans="1:55" x14ac:dyDescent="0.2">
      <c r="A815" s="7"/>
      <c r="B815" s="7"/>
      <c r="C815" s="7"/>
      <c r="D815" s="7"/>
      <c r="E815" s="7"/>
      <c r="F815" s="7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</row>
    <row r="816" spans="1:55" x14ac:dyDescent="0.2">
      <c r="A816" s="7"/>
      <c r="B816" s="7"/>
      <c r="C816" s="7"/>
      <c r="D816" s="7"/>
      <c r="E816" s="7"/>
      <c r="F816" s="7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</row>
    <row r="817" spans="1:55" x14ac:dyDescent="0.2">
      <c r="A817" s="7"/>
      <c r="B817" s="7"/>
      <c r="C817" s="7"/>
      <c r="D817" s="7"/>
      <c r="E817" s="7"/>
      <c r="F817" s="7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</row>
    <row r="818" spans="1:55" x14ac:dyDescent="0.2">
      <c r="A818" s="7"/>
      <c r="B818" s="7"/>
      <c r="C818" s="7"/>
      <c r="D818" s="7"/>
      <c r="E818" s="7"/>
      <c r="F818" s="7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</row>
    <row r="819" spans="1:55" x14ac:dyDescent="0.2">
      <c r="A819" s="7"/>
      <c r="B819" s="7"/>
      <c r="C819" s="7"/>
      <c r="D819" s="7"/>
      <c r="E819" s="7"/>
      <c r="F819" s="7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</row>
    <row r="820" spans="1:55" x14ac:dyDescent="0.2">
      <c r="A820" s="7"/>
      <c r="B820" s="7"/>
      <c r="C820" s="7"/>
      <c r="D820" s="7"/>
      <c r="E820" s="7"/>
      <c r="F820" s="7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</row>
    <row r="821" spans="1:55" x14ac:dyDescent="0.2">
      <c r="A821" s="7"/>
      <c r="B821" s="7"/>
      <c r="C821" s="7"/>
      <c r="D821" s="7"/>
      <c r="E821" s="7"/>
      <c r="F821" s="7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</row>
    <row r="822" spans="1:55" x14ac:dyDescent="0.2">
      <c r="A822" s="7"/>
      <c r="B822" s="7"/>
      <c r="C822" s="7"/>
      <c r="D822" s="7"/>
      <c r="E822" s="7"/>
      <c r="F822" s="7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</row>
    <row r="823" spans="1:55" x14ac:dyDescent="0.2">
      <c r="A823" s="7"/>
      <c r="B823" s="7"/>
      <c r="C823" s="7"/>
      <c r="D823" s="7"/>
      <c r="E823" s="7"/>
      <c r="F823" s="7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</row>
    <row r="824" spans="1:55" x14ac:dyDescent="0.2">
      <c r="A824" s="7"/>
      <c r="B824" s="7"/>
      <c r="C824" s="7"/>
      <c r="D824" s="7"/>
      <c r="E824" s="7"/>
      <c r="F824" s="7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</row>
    <row r="825" spans="1:55" x14ac:dyDescent="0.2">
      <c r="A825" s="7"/>
      <c r="B825" s="7"/>
      <c r="C825" s="7"/>
      <c r="D825" s="7"/>
      <c r="E825" s="7"/>
      <c r="F825" s="7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</row>
    <row r="826" spans="1:55" x14ac:dyDescent="0.2">
      <c r="A826" s="7"/>
      <c r="B826" s="7"/>
      <c r="C826" s="7"/>
      <c r="D826" s="7"/>
      <c r="E826" s="7"/>
      <c r="F826" s="7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</row>
    <row r="827" spans="1:55" x14ac:dyDescent="0.2">
      <c r="A827" s="7"/>
      <c r="B827" s="7"/>
      <c r="C827" s="7"/>
      <c r="D827" s="7"/>
      <c r="E827" s="7"/>
      <c r="F827" s="7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</row>
    <row r="828" spans="1:55" x14ac:dyDescent="0.2">
      <c r="A828" s="7"/>
      <c r="B828" s="7"/>
      <c r="C828" s="7"/>
      <c r="D828" s="7"/>
      <c r="E828" s="7"/>
      <c r="F828" s="7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</row>
    <row r="829" spans="1:55" x14ac:dyDescent="0.2">
      <c r="A829" s="7"/>
      <c r="B829" s="7"/>
      <c r="C829" s="7"/>
      <c r="D829" s="7"/>
      <c r="E829" s="7"/>
      <c r="F829" s="7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</row>
    <row r="830" spans="1:55" x14ac:dyDescent="0.2">
      <c r="A830" s="7"/>
      <c r="B830" s="7"/>
      <c r="C830" s="7"/>
      <c r="D830" s="7"/>
      <c r="E830" s="7"/>
      <c r="F830" s="7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</row>
    <row r="831" spans="1:55" x14ac:dyDescent="0.2">
      <c r="A831" s="7"/>
      <c r="B831" s="7"/>
      <c r="C831" s="7"/>
      <c r="D831" s="7"/>
      <c r="E831" s="7"/>
      <c r="F831" s="7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</row>
    <row r="832" spans="1:55" x14ac:dyDescent="0.2">
      <c r="A832" s="7"/>
      <c r="B832" s="7"/>
      <c r="C832" s="7"/>
      <c r="D832" s="7"/>
      <c r="E832" s="7"/>
      <c r="F832" s="7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</row>
    <row r="833" spans="1:55" x14ac:dyDescent="0.2">
      <c r="A833" s="7"/>
      <c r="B833" s="7"/>
      <c r="C833" s="7"/>
      <c r="D833" s="7"/>
      <c r="E833" s="7"/>
      <c r="F833" s="7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</row>
    <row r="834" spans="1:55" x14ac:dyDescent="0.2">
      <c r="A834" s="7"/>
      <c r="B834" s="7"/>
      <c r="C834" s="7"/>
      <c r="D834" s="7"/>
      <c r="E834" s="7"/>
      <c r="F834" s="7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</row>
    <row r="835" spans="1:55" x14ac:dyDescent="0.2">
      <c r="A835" s="7"/>
      <c r="B835" s="7"/>
      <c r="C835" s="7"/>
      <c r="D835" s="7"/>
      <c r="E835" s="7"/>
      <c r="F835" s="7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</row>
    <row r="836" spans="1:55" x14ac:dyDescent="0.2">
      <c r="A836" s="7"/>
      <c r="B836" s="7"/>
      <c r="C836" s="7"/>
      <c r="D836" s="7"/>
      <c r="E836" s="7"/>
      <c r="F836" s="7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</row>
    <row r="837" spans="1:55" x14ac:dyDescent="0.2">
      <c r="A837" s="7"/>
      <c r="B837" s="7"/>
      <c r="C837" s="7"/>
      <c r="D837" s="7"/>
      <c r="E837" s="7"/>
      <c r="F837" s="7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</row>
    <row r="838" spans="1:55" x14ac:dyDescent="0.2">
      <c r="A838" s="7"/>
      <c r="B838" s="7"/>
      <c r="C838" s="7"/>
      <c r="D838" s="7"/>
      <c r="E838" s="7"/>
      <c r="F838" s="7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</row>
    <row r="839" spans="1:55" x14ac:dyDescent="0.2">
      <c r="A839" s="7"/>
      <c r="B839" s="7"/>
      <c r="C839" s="7"/>
      <c r="D839" s="7"/>
      <c r="E839" s="7"/>
      <c r="F839" s="7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</row>
    <row r="840" spans="1:55" x14ac:dyDescent="0.2">
      <c r="A840" s="7"/>
      <c r="B840" s="7"/>
      <c r="C840" s="7"/>
      <c r="D840" s="7"/>
      <c r="E840" s="7"/>
      <c r="F840" s="7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</row>
    <row r="841" spans="1:55" x14ac:dyDescent="0.2">
      <c r="A841" s="7"/>
      <c r="B841" s="7"/>
      <c r="C841" s="7"/>
      <c r="D841" s="7"/>
      <c r="E841" s="7"/>
      <c r="F841" s="7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</row>
    <row r="842" spans="1:55" x14ac:dyDescent="0.2">
      <c r="A842" s="7"/>
      <c r="B842" s="7"/>
      <c r="C842" s="7"/>
      <c r="D842" s="7"/>
      <c r="E842" s="7"/>
      <c r="F842" s="7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</row>
    <row r="843" spans="1:55" x14ac:dyDescent="0.2">
      <c r="A843" s="7"/>
      <c r="B843" s="7"/>
      <c r="C843" s="7"/>
      <c r="D843" s="7"/>
      <c r="E843" s="7"/>
      <c r="F843" s="7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</row>
    <row r="844" spans="1:55" x14ac:dyDescent="0.2">
      <c r="A844" s="7"/>
      <c r="B844" s="7"/>
      <c r="C844" s="7"/>
      <c r="D844" s="7"/>
      <c r="E844" s="7"/>
      <c r="F844" s="7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</row>
    <row r="845" spans="1:55" x14ac:dyDescent="0.2">
      <c r="A845" s="7"/>
      <c r="B845" s="7"/>
      <c r="C845" s="7"/>
      <c r="D845" s="7"/>
      <c r="E845" s="7"/>
      <c r="F845" s="7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</row>
    <row r="846" spans="1:55" x14ac:dyDescent="0.2">
      <c r="A846" s="7"/>
      <c r="B846" s="7"/>
      <c r="C846" s="7"/>
      <c r="D846" s="7"/>
      <c r="E846" s="7"/>
      <c r="F846" s="7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</row>
    <row r="847" spans="1:55" x14ac:dyDescent="0.2">
      <c r="A847" s="7"/>
      <c r="B847" s="7"/>
      <c r="C847" s="7"/>
      <c r="D847" s="7"/>
      <c r="E847" s="7"/>
      <c r="F847" s="7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</row>
    <row r="848" spans="1:55" x14ac:dyDescent="0.2">
      <c r="A848" s="7"/>
      <c r="B848" s="7"/>
      <c r="C848" s="7"/>
      <c r="D848" s="7"/>
      <c r="E848" s="7"/>
      <c r="F848" s="7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</row>
    <row r="849" spans="1:55" x14ac:dyDescent="0.2">
      <c r="A849" s="7"/>
      <c r="B849" s="7"/>
      <c r="C849" s="7"/>
      <c r="D849" s="7"/>
      <c r="E849" s="7"/>
      <c r="F849" s="7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</row>
    <row r="850" spans="1:55" x14ac:dyDescent="0.2">
      <c r="A850" s="7"/>
      <c r="B850" s="7"/>
      <c r="C850" s="7"/>
      <c r="D850" s="7"/>
      <c r="E850" s="7"/>
      <c r="F850" s="7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</row>
    <row r="851" spans="1:55" x14ac:dyDescent="0.2">
      <c r="A851" s="7"/>
      <c r="B851" s="7"/>
      <c r="C851" s="7"/>
      <c r="D851" s="7"/>
      <c r="E851" s="7"/>
      <c r="F851" s="7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</row>
    <row r="852" spans="1:55" x14ac:dyDescent="0.2">
      <c r="A852" s="7"/>
      <c r="B852" s="7"/>
      <c r="C852" s="7"/>
      <c r="D852" s="7"/>
      <c r="E852" s="7"/>
      <c r="F852" s="7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</row>
    <row r="853" spans="1:55" x14ac:dyDescent="0.2">
      <c r="A853" s="7"/>
      <c r="B853" s="7"/>
      <c r="C853" s="7"/>
      <c r="D853" s="7"/>
      <c r="E853" s="7"/>
      <c r="F853" s="7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</row>
    <row r="854" spans="1:55" x14ac:dyDescent="0.2">
      <c r="A854" s="7"/>
      <c r="B854" s="7"/>
      <c r="C854" s="7"/>
      <c r="D854" s="7"/>
      <c r="E854" s="7"/>
      <c r="F854" s="7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</row>
    <row r="855" spans="1:55" x14ac:dyDescent="0.2">
      <c r="A855" s="7"/>
      <c r="B855" s="7"/>
      <c r="C855" s="7"/>
      <c r="D855" s="7"/>
      <c r="E855" s="7"/>
      <c r="F855" s="7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</row>
    <row r="856" spans="1:55" x14ac:dyDescent="0.2">
      <c r="A856" s="7"/>
      <c r="B856" s="7"/>
      <c r="C856" s="7"/>
      <c r="D856" s="7"/>
      <c r="E856" s="7"/>
      <c r="F856" s="7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</row>
    <row r="857" spans="1:55" x14ac:dyDescent="0.2">
      <c r="A857" s="7"/>
      <c r="B857" s="7"/>
      <c r="C857" s="7"/>
      <c r="D857" s="7"/>
      <c r="E857" s="7"/>
      <c r="F857" s="7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</row>
    <row r="858" spans="1:55" x14ac:dyDescent="0.2">
      <c r="A858" s="7"/>
      <c r="B858" s="7"/>
      <c r="C858" s="7"/>
      <c r="D858" s="7"/>
      <c r="E858" s="7"/>
      <c r="F858" s="7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</row>
    <row r="859" spans="1:55" x14ac:dyDescent="0.2">
      <c r="A859" s="7"/>
      <c r="B859" s="7"/>
      <c r="C859" s="7"/>
      <c r="D859" s="7"/>
      <c r="E859" s="7"/>
      <c r="F859" s="7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</row>
    <row r="860" spans="1:55" x14ac:dyDescent="0.2">
      <c r="A860" s="7"/>
      <c r="B860" s="7"/>
      <c r="C860" s="7"/>
      <c r="D860" s="7"/>
      <c r="E860" s="7"/>
      <c r="F860" s="7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</row>
    <row r="861" spans="1:55" x14ac:dyDescent="0.2">
      <c r="A861" s="7"/>
      <c r="B861" s="7"/>
      <c r="C861" s="7"/>
      <c r="D861" s="7"/>
      <c r="E861" s="7"/>
      <c r="F861" s="7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</row>
    <row r="862" spans="1:55" x14ac:dyDescent="0.2">
      <c r="A862" s="7"/>
      <c r="B862" s="7"/>
      <c r="C862" s="7"/>
      <c r="D862" s="7"/>
      <c r="E862" s="7"/>
      <c r="F862" s="7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</row>
    <row r="863" spans="1:55" x14ac:dyDescent="0.2">
      <c r="A863" s="7"/>
      <c r="B863" s="7"/>
      <c r="C863" s="7"/>
      <c r="D863" s="7"/>
      <c r="E863" s="7"/>
      <c r="F863" s="7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</row>
    <row r="864" spans="1:55" x14ac:dyDescent="0.2">
      <c r="A864" s="7"/>
      <c r="B864" s="7"/>
      <c r="C864" s="7"/>
      <c r="D864" s="7"/>
      <c r="E864" s="7"/>
      <c r="F864" s="7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</row>
    <row r="865" spans="1:55" x14ac:dyDescent="0.2">
      <c r="A865" s="7"/>
      <c r="B865" s="7"/>
      <c r="C865" s="7"/>
      <c r="D865" s="7"/>
      <c r="E865" s="7"/>
      <c r="F865" s="7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</row>
    <row r="866" spans="1:55" x14ac:dyDescent="0.2">
      <c r="A866" s="7"/>
      <c r="B866" s="7"/>
      <c r="C866" s="7"/>
      <c r="D866" s="7"/>
      <c r="E866" s="7"/>
      <c r="F866" s="7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</row>
    <row r="867" spans="1:55" x14ac:dyDescent="0.2">
      <c r="A867" s="7"/>
      <c r="B867" s="7"/>
      <c r="C867" s="7"/>
      <c r="D867" s="7"/>
      <c r="E867" s="7"/>
      <c r="F867" s="7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</row>
    <row r="868" spans="1:55" x14ac:dyDescent="0.2">
      <c r="A868" s="7"/>
      <c r="B868" s="7"/>
      <c r="C868" s="7"/>
      <c r="D868" s="7"/>
      <c r="E868" s="7"/>
      <c r="F868" s="7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</row>
    <row r="869" spans="1:55" x14ac:dyDescent="0.2">
      <c r="A869" s="7"/>
      <c r="B869" s="7"/>
      <c r="C869" s="7"/>
      <c r="D869" s="7"/>
      <c r="E869" s="7"/>
      <c r="F869" s="7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</row>
    <row r="870" spans="1:55" x14ac:dyDescent="0.2">
      <c r="A870" s="7"/>
      <c r="B870" s="7"/>
      <c r="C870" s="7"/>
      <c r="D870" s="7"/>
      <c r="E870" s="7"/>
      <c r="F870" s="7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</row>
    <row r="871" spans="1:55" x14ac:dyDescent="0.2">
      <c r="A871" s="7"/>
      <c r="B871" s="7"/>
      <c r="C871" s="7"/>
      <c r="D871" s="7"/>
      <c r="E871" s="7"/>
      <c r="F871" s="7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</row>
    <row r="872" spans="1:55" x14ac:dyDescent="0.2">
      <c r="A872" s="7"/>
      <c r="B872" s="7"/>
      <c r="C872" s="7"/>
      <c r="D872" s="7"/>
      <c r="E872" s="7"/>
      <c r="F872" s="7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</row>
    <row r="873" spans="1:55" x14ac:dyDescent="0.2">
      <c r="A873" s="7"/>
      <c r="B873" s="7"/>
      <c r="C873" s="7"/>
      <c r="D873" s="7"/>
      <c r="E873" s="7"/>
      <c r="F873" s="7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</row>
    <row r="874" spans="1:55" x14ac:dyDescent="0.2">
      <c r="A874" s="7"/>
      <c r="B874" s="7"/>
      <c r="C874" s="7"/>
      <c r="D874" s="7"/>
      <c r="E874" s="7"/>
      <c r="F874" s="7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</row>
    <row r="875" spans="1:55" x14ac:dyDescent="0.2">
      <c r="A875" s="7"/>
      <c r="B875" s="7"/>
      <c r="C875" s="7"/>
      <c r="D875" s="7"/>
      <c r="E875" s="7"/>
      <c r="F875" s="7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</row>
    <row r="876" spans="1:55" x14ac:dyDescent="0.2">
      <c r="A876" s="7"/>
      <c r="B876" s="7"/>
      <c r="C876" s="7"/>
      <c r="D876" s="7"/>
      <c r="E876" s="7"/>
      <c r="F876" s="7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</row>
    <row r="877" spans="1:55" x14ac:dyDescent="0.2">
      <c r="A877" s="7"/>
      <c r="B877" s="7"/>
      <c r="C877" s="7"/>
      <c r="D877" s="7"/>
      <c r="E877" s="7"/>
      <c r="F877" s="7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</row>
    <row r="878" spans="1:55" x14ac:dyDescent="0.2">
      <c r="A878" s="7"/>
      <c r="B878" s="7"/>
      <c r="C878" s="7"/>
      <c r="D878" s="7"/>
      <c r="E878" s="7"/>
      <c r="F878" s="7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</row>
    <row r="879" spans="1:55" x14ac:dyDescent="0.2">
      <c r="A879" s="7"/>
      <c r="B879" s="7"/>
      <c r="C879" s="7"/>
      <c r="D879" s="7"/>
      <c r="E879" s="7"/>
      <c r="F879" s="7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</row>
    <row r="880" spans="1:55" x14ac:dyDescent="0.2">
      <c r="A880" s="7"/>
      <c r="B880" s="7"/>
      <c r="C880" s="7"/>
      <c r="D880" s="7"/>
      <c r="E880" s="7"/>
      <c r="F880" s="7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</row>
    <row r="881" spans="1:55" x14ac:dyDescent="0.2">
      <c r="A881" s="7"/>
      <c r="B881" s="7"/>
      <c r="C881" s="7"/>
      <c r="D881" s="7"/>
      <c r="E881" s="7"/>
      <c r="F881" s="7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</row>
    <row r="882" spans="1:55" x14ac:dyDescent="0.2">
      <c r="A882" s="7"/>
      <c r="B882" s="7"/>
      <c r="C882" s="7"/>
      <c r="D882" s="7"/>
      <c r="E882" s="7"/>
      <c r="F882" s="7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</row>
    <row r="883" spans="1:55" x14ac:dyDescent="0.2">
      <c r="A883" s="7"/>
      <c r="B883" s="7"/>
      <c r="C883" s="7"/>
      <c r="D883" s="7"/>
      <c r="E883" s="7"/>
      <c r="F883" s="7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</row>
    <row r="884" spans="1:55" x14ac:dyDescent="0.2">
      <c r="A884" s="7"/>
      <c r="B884" s="7"/>
      <c r="C884" s="7"/>
      <c r="D884" s="7"/>
      <c r="E884" s="7"/>
      <c r="F884" s="7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</row>
    <row r="885" spans="1:55" x14ac:dyDescent="0.2">
      <c r="A885" s="7"/>
      <c r="B885" s="7"/>
      <c r="C885" s="7"/>
      <c r="D885" s="7"/>
      <c r="E885" s="7"/>
      <c r="F885" s="7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</row>
    <row r="886" spans="1:55" x14ac:dyDescent="0.2">
      <c r="A886" s="7"/>
      <c r="B886" s="7"/>
      <c r="C886" s="7"/>
      <c r="D886" s="7"/>
      <c r="E886" s="7"/>
      <c r="F886" s="7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</row>
    <row r="887" spans="1:55" x14ac:dyDescent="0.2">
      <c r="A887" s="7"/>
      <c r="B887" s="7"/>
      <c r="C887" s="7"/>
      <c r="D887" s="7"/>
      <c r="E887" s="7"/>
      <c r="F887" s="7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</row>
    <row r="888" spans="1:55" x14ac:dyDescent="0.2">
      <c r="A888" s="7"/>
      <c r="B888" s="7"/>
      <c r="C888" s="7"/>
      <c r="D888" s="7"/>
      <c r="E888" s="7"/>
      <c r="F888" s="7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</row>
    <row r="889" spans="1:55" x14ac:dyDescent="0.2">
      <c r="A889" s="7"/>
      <c r="B889" s="7"/>
      <c r="C889" s="7"/>
      <c r="D889" s="7"/>
      <c r="E889" s="7"/>
      <c r="F889" s="7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</row>
    <row r="890" spans="1:55" x14ac:dyDescent="0.2">
      <c r="A890" s="7"/>
      <c r="B890" s="7"/>
      <c r="C890" s="7"/>
      <c r="D890" s="7"/>
      <c r="E890" s="7"/>
      <c r="F890" s="7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</row>
    <row r="891" spans="1:55" x14ac:dyDescent="0.2">
      <c r="A891" s="7"/>
      <c r="B891" s="7"/>
      <c r="C891" s="7"/>
      <c r="D891" s="7"/>
      <c r="E891" s="7"/>
      <c r="F891" s="7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</row>
    <row r="892" spans="1:55" x14ac:dyDescent="0.2">
      <c r="A892" s="7"/>
      <c r="B892" s="7"/>
      <c r="C892" s="7"/>
      <c r="D892" s="7"/>
      <c r="E892" s="7"/>
      <c r="F892" s="7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</row>
    <row r="893" spans="1:55" x14ac:dyDescent="0.2">
      <c r="A893" s="7"/>
      <c r="B893" s="7"/>
      <c r="C893" s="7"/>
      <c r="D893" s="7"/>
      <c r="E893" s="7"/>
      <c r="F893" s="7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</row>
    <row r="894" spans="1:55" x14ac:dyDescent="0.2">
      <c r="A894" s="7"/>
      <c r="B894" s="7"/>
      <c r="C894" s="7"/>
      <c r="D894" s="7"/>
      <c r="E894" s="7"/>
      <c r="F894" s="7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</row>
    <row r="895" spans="1:55" x14ac:dyDescent="0.2">
      <c r="A895" s="7"/>
      <c r="B895" s="7"/>
      <c r="C895" s="7"/>
      <c r="D895" s="7"/>
      <c r="E895" s="7"/>
      <c r="F895" s="7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</row>
    <row r="896" spans="1:55" x14ac:dyDescent="0.2">
      <c r="A896" s="7"/>
      <c r="B896" s="7"/>
      <c r="C896" s="7"/>
      <c r="D896" s="7"/>
      <c r="E896" s="7"/>
      <c r="F896" s="7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</row>
    <row r="897" spans="1:55" x14ac:dyDescent="0.2">
      <c r="A897" s="7"/>
      <c r="B897" s="7"/>
      <c r="C897" s="7"/>
      <c r="D897" s="7"/>
      <c r="E897" s="7"/>
      <c r="F897" s="7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</row>
    <row r="898" spans="1:55" x14ac:dyDescent="0.2">
      <c r="A898" s="7"/>
      <c r="B898" s="7"/>
      <c r="C898" s="7"/>
      <c r="D898" s="7"/>
      <c r="E898" s="7"/>
      <c r="F898" s="7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</row>
    <row r="899" spans="1:55" x14ac:dyDescent="0.2">
      <c r="A899" s="7"/>
      <c r="B899" s="7"/>
      <c r="C899" s="7"/>
      <c r="D899" s="7"/>
      <c r="E899" s="7"/>
      <c r="F899" s="7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</row>
    <row r="900" spans="1:55" x14ac:dyDescent="0.2">
      <c r="A900" s="7"/>
      <c r="B900" s="7"/>
      <c r="C900" s="7"/>
      <c r="D900" s="7"/>
      <c r="E900" s="7"/>
      <c r="F900" s="7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</row>
    <row r="901" spans="1:55" x14ac:dyDescent="0.2">
      <c r="A901" s="7"/>
      <c r="B901" s="7"/>
      <c r="C901" s="7"/>
      <c r="D901" s="7"/>
      <c r="E901" s="7"/>
      <c r="F901" s="7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</row>
    <row r="902" spans="1:55" x14ac:dyDescent="0.2">
      <c r="A902" s="7"/>
      <c r="B902" s="7"/>
      <c r="C902" s="7"/>
      <c r="D902" s="7"/>
      <c r="E902" s="7"/>
      <c r="F902" s="7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</row>
    <row r="903" spans="1:55" x14ac:dyDescent="0.2">
      <c r="A903" s="7"/>
      <c r="B903" s="7"/>
      <c r="C903" s="7"/>
      <c r="D903" s="7"/>
      <c r="E903" s="7"/>
      <c r="F903" s="7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</row>
    <row r="904" spans="1:55" x14ac:dyDescent="0.2">
      <c r="A904" s="7"/>
      <c r="B904" s="7"/>
      <c r="C904" s="7"/>
      <c r="D904" s="7"/>
      <c r="E904" s="7"/>
      <c r="F904" s="7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</row>
    <row r="905" spans="1:55" x14ac:dyDescent="0.2">
      <c r="A905" s="7"/>
      <c r="B905" s="7"/>
      <c r="C905" s="7"/>
      <c r="D905" s="7"/>
      <c r="E905" s="7"/>
      <c r="F905" s="7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</row>
    <row r="906" spans="1:55" x14ac:dyDescent="0.2">
      <c r="A906" s="7"/>
      <c r="B906" s="7"/>
      <c r="C906" s="7"/>
      <c r="D906" s="7"/>
      <c r="E906" s="7"/>
      <c r="F906" s="7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</row>
    <row r="907" spans="1:55" x14ac:dyDescent="0.2">
      <c r="A907" s="7"/>
      <c r="B907" s="7"/>
      <c r="C907" s="7"/>
      <c r="D907" s="7"/>
      <c r="E907" s="7"/>
      <c r="F907" s="7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</row>
    <row r="908" spans="1:55" x14ac:dyDescent="0.2">
      <c r="A908" s="7"/>
      <c r="B908" s="7"/>
      <c r="C908" s="7"/>
      <c r="D908" s="7"/>
      <c r="E908" s="7"/>
      <c r="F908" s="7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</row>
    <row r="909" spans="1:55" x14ac:dyDescent="0.2">
      <c r="A909" s="7"/>
      <c r="B909" s="7"/>
      <c r="C909" s="7"/>
      <c r="D909" s="7"/>
      <c r="E909" s="7"/>
      <c r="F909" s="7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</row>
    <row r="910" spans="1:55" x14ac:dyDescent="0.2">
      <c r="A910" s="7"/>
      <c r="B910" s="7"/>
      <c r="C910" s="7"/>
      <c r="D910" s="7"/>
      <c r="E910" s="7"/>
      <c r="F910" s="7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</row>
    <row r="911" spans="1:55" x14ac:dyDescent="0.2">
      <c r="A911" s="7"/>
      <c r="B911" s="7"/>
      <c r="C911" s="7"/>
      <c r="D911" s="7"/>
      <c r="E911" s="7"/>
      <c r="F911" s="7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</row>
    <row r="912" spans="1:55" x14ac:dyDescent="0.2">
      <c r="A912" s="7"/>
      <c r="B912" s="7"/>
      <c r="C912" s="7"/>
      <c r="D912" s="7"/>
      <c r="E912" s="7"/>
      <c r="F912" s="7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</row>
    <row r="913" spans="1:55" x14ac:dyDescent="0.2">
      <c r="A913" s="7"/>
      <c r="B913" s="7"/>
      <c r="C913" s="7"/>
      <c r="D913" s="7"/>
      <c r="E913" s="7"/>
      <c r="F913" s="7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</row>
    <row r="914" spans="1:55" x14ac:dyDescent="0.2">
      <c r="A914" s="7"/>
      <c r="B914" s="7"/>
      <c r="C914" s="7"/>
      <c r="D914" s="7"/>
      <c r="E914" s="7"/>
      <c r="F914" s="7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</row>
    <row r="915" spans="1:55" x14ac:dyDescent="0.2">
      <c r="A915" s="7"/>
      <c r="B915" s="7"/>
      <c r="C915" s="7"/>
      <c r="D915" s="7"/>
      <c r="E915" s="7"/>
      <c r="F915" s="7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</row>
    <row r="916" spans="1:55" x14ac:dyDescent="0.2">
      <c r="A916" s="7"/>
      <c r="B916" s="7"/>
      <c r="C916" s="7"/>
      <c r="D916" s="7"/>
      <c r="E916" s="7"/>
      <c r="F916" s="7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</row>
    <row r="917" spans="1:55" x14ac:dyDescent="0.2">
      <c r="A917" s="7"/>
      <c r="B917" s="7"/>
      <c r="C917" s="7"/>
      <c r="D917" s="7"/>
      <c r="E917" s="7"/>
      <c r="F917" s="7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</row>
    <row r="918" spans="1:55" x14ac:dyDescent="0.2">
      <c r="A918" s="7"/>
      <c r="B918" s="7"/>
      <c r="C918" s="7"/>
      <c r="D918" s="7"/>
      <c r="E918" s="7"/>
      <c r="F918" s="7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</row>
    <row r="919" spans="1:55" x14ac:dyDescent="0.2">
      <c r="A919" s="7"/>
      <c r="B919" s="7"/>
      <c r="C919" s="7"/>
      <c r="D919" s="7"/>
      <c r="E919" s="7"/>
      <c r="F919" s="7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</row>
    <row r="920" spans="1:55" x14ac:dyDescent="0.2">
      <c r="A920" s="7"/>
      <c r="B920" s="7"/>
      <c r="C920" s="7"/>
      <c r="D920" s="7"/>
      <c r="E920" s="7"/>
      <c r="F920" s="7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</row>
    <row r="921" spans="1:55" x14ac:dyDescent="0.2">
      <c r="A921" s="7"/>
      <c r="B921" s="7"/>
      <c r="C921" s="7"/>
      <c r="D921" s="7"/>
      <c r="E921" s="7"/>
      <c r="F921" s="7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</row>
    <row r="922" spans="1:55" x14ac:dyDescent="0.2">
      <c r="A922" s="7"/>
      <c r="B922" s="7"/>
      <c r="C922" s="7"/>
      <c r="D922" s="7"/>
      <c r="E922" s="7"/>
      <c r="F922" s="7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</row>
    <row r="923" spans="1:55" x14ac:dyDescent="0.2">
      <c r="A923" s="7"/>
      <c r="B923" s="7"/>
      <c r="C923" s="7"/>
      <c r="D923" s="7"/>
      <c r="E923" s="7"/>
      <c r="F923" s="7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</row>
    <row r="924" spans="1:55" x14ac:dyDescent="0.2">
      <c r="A924" s="7"/>
      <c r="B924" s="7"/>
      <c r="C924" s="7"/>
      <c r="D924" s="7"/>
      <c r="E924" s="7"/>
      <c r="F924" s="7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</row>
    <row r="925" spans="1:55" x14ac:dyDescent="0.2">
      <c r="A925" s="7"/>
      <c r="B925" s="7"/>
      <c r="C925" s="7"/>
      <c r="D925" s="7"/>
      <c r="E925" s="7"/>
      <c r="F925" s="7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</row>
    <row r="926" spans="1:55" x14ac:dyDescent="0.2">
      <c r="A926" s="7"/>
      <c r="B926" s="7"/>
      <c r="C926" s="7"/>
      <c r="D926" s="7"/>
      <c r="E926" s="7"/>
      <c r="F926" s="7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</row>
    <row r="927" spans="1:55" x14ac:dyDescent="0.2">
      <c r="A927" s="7"/>
      <c r="B927" s="7"/>
      <c r="C927" s="7"/>
      <c r="D927" s="7"/>
      <c r="E927" s="7"/>
      <c r="F927" s="7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</row>
    <row r="928" spans="1:55" x14ac:dyDescent="0.2">
      <c r="A928" s="7"/>
      <c r="B928" s="7"/>
      <c r="C928" s="7"/>
      <c r="D928" s="7"/>
      <c r="E928" s="7"/>
      <c r="F928" s="7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</row>
    <row r="929" spans="1:55" x14ac:dyDescent="0.2">
      <c r="A929" s="7"/>
      <c r="B929" s="7"/>
      <c r="C929" s="7"/>
      <c r="D929" s="7"/>
      <c r="E929" s="7"/>
      <c r="F929" s="7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</row>
    <row r="930" spans="1:55" x14ac:dyDescent="0.2">
      <c r="A930" s="7"/>
      <c r="B930" s="7"/>
      <c r="C930" s="7"/>
      <c r="D930" s="7"/>
      <c r="E930" s="7"/>
      <c r="F930" s="7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</row>
    <row r="931" spans="1:55" x14ac:dyDescent="0.2">
      <c r="A931" s="7"/>
      <c r="B931" s="7"/>
      <c r="C931" s="7"/>
      <c r="D931" s="7"/>
      <c r="E931" s="7"/>
      <c r="F931" s="7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</row>
    <row r="932" spans="1:55" x14ac:dyDescent="0.2">
      <c r="A932" s="7"/>
      <c r="B932" s="7"/>
      <c r="C932" s="7"/>
      <c r="D932" s="7"/>
      <c r="E932" s="7"/>
      <c r="F932" s="7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</row>
    <row r="933" spans="1:55" x14ac:dyDescent="0.2">
      <c r="A933" s="7"/>
      <c r="B933" s="7"/>
      <c r="C933" s="7"/>
      <c r="D933" s="7"/>
      <c r="E933" s="7"/>
      <c r="F933" s="7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</row>
    <row r="934" spans="1:55" x14ac:dyDescent="0.2">
      <c r="A934" s="7"/>
      <c r="B934" s="7"/>
      <c r="C934" s="7"/>
      <c r="D934" s="7"/>
      <c r="E934" s="7"/>
      <c r="F934" s="7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</row>
    <row r="935" spans="1:55" x14ac:dyDescent="0.2">
      <c r="A935" s="7"/>
      <c r="B935" s="7"/>
      <c r="C935" s="7"/>
      <c r="D935" s="7"/>
      <c r="E935" s="7"/>
      <c r="F935" s="7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</row>
    <row r="936" spans="1:55" x14ac:dyDescent="0.2">
      <c r="A936" s="7"/>
      <c r="B936" s="7"/>
      <c r="C936" s="7"/>
      <c r="D936" s="7"/>
      <c r="E936" s="7"/>
      <c r="F936" s="7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</row>
    <row r="937" spans="1:55" x14ac:dyDescent="0.2">
      <c r="A937" s="7"/>
      <c r="B937" s="7"/>
      <c r="C937" s="7"/>
      <c r="D937" s="7"/>
      <c r="E937" s="7"/>
      <c r="F937" s="7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</row>
    <row r="938" spans="1:55" x14ac:dyDescent="0.2">
      <c r="A938" s="7"/>
      <c r="B938" s="7"/>
      <c r="C938" s="7"/>
      <c r="D938" s="7"/>
      <c r="E938" s="7"/>
      <c r="F938" s="7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</row>
    <row r="939" spans="1:55" x14ac:dyDescent="0.2">
      <c r="A939" s="7"/>
      <c r="B939" s="7"/>
      <c r="C939" s="7"/>
      <c r="D939" s="7"/>
      <c r="E939" s="7"/>
      <c r="F939" s="7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</row>
    <row r="940" spans="1:55" x14ac:dyDescent="0.2">
      <c r="A940" s="7"/>
      <c r="B940" s="7"/>
      <c r="C940" s="7"/>
      <c r="D940" s="7"/>
      <c r="E940" s="7"/>
      <c r="F940" s="7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</row>
    <row r="941" spans="1:55" x14ac:dyDescent="0.2">
      <c r="A941" s="7"/>
      <c r="B941" s="7"/>
      <c r="C941" s="7"/>
      <c r="D941" s="7"/>
      <c r="E941" s="7"/>
      <c r="F941" s="7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</row>
    <row r="942" spans="1:55" x14ac:dyDescent="0.2">
      <c r="A942" s="7"/>
      <c r="B942" s="7"/>
      <c r="C942" s="7"/>
      <c r="D942" s="7"/>
      <c r="E942" s="7"/>
      <c r="F942" s="7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</row>
    <row r="943" spans="1:55" x14ac:dyDescent="0.2">
      <c r="A943" s="7"/>
      <c r="B943" s="7"/>
      <c r="C943" s="7"/>
      <c r="D943" s="7"/>
      <c r="E943" s="7"/>
      <c r="F943" s="7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</row>
    <row r="944" spans="1:55" x14ac:dyDescent="0.2">
      <c r="A944" s="7"/>
      <c r="B944" s="7"/>
      <c r="C944" s="7"/>
      <c r="D944" s="7"/>
      <c r="E944" s="7"/>
      <c r="F944" s="7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</row>
    <row r="945" spans="1:55" x14ac:dyDescent="0.2">
      <c r="A945" s="7"/>
      <c r="B945" s="7"/>
      <c r="C945" s="7"/>
      <c r="D945" s="7"/>
      <c r="E945" s="7"/>
      <c r="F945" s="7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</row>
    <row r="946" spans="1:55" x14ac:dyDescent="0.2">
      <c r="A946" s="7"/>
      <c r="B946" s="7"/>
      <c r="C946" s="7"/>
      <c r="D946" s="7"/>
      <c r="E946" s="7"/>
      <c r="F946" s="7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</row>
    <row r="947" spans="1:55" x14ac:dyDescent="0.2">
      <c r="A947" s="7"/>
      <c r="B947" s="7"/>
      <c r="C947" s="7"/>
      <c r="D947" s="7"/>
      <c r="E947" s="7"/>
      <c r="F947" s="7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</row>
    <row r="948" spans="1:55" x14ac:dyDescent="0.2">
      <c r="A948" s="7"/>
      <c r="B948" s="7"/>
      <c r="C948" s="7"/>
      <c r="D948" s="7"/>
      <c r="E948" s="7"/>
      <c r="F948" s="7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</row>
    <row r="949" spans="1:55" x14ac:dyDescent="0.2">
      <c r="A949" s="7"/>
      <c r="B949" s="7"/>
      <c r="C949" s="7"/>
      <c r="D949" s="7"/>
      <c r="E949" s="7"/>
      <c r="F949" s="7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</row>
    <row r="950" spans="1:55" x14ac:dyDescent="0.2">
      <c r="A950" s="7"/>
      <c r="B950" s="7"/>
      <c r="C950" s="7"/>
      <c r="D950" s="7"/>
      <c r="E950" s="7"/>
      <c r="F950" s="7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</row>
    <row r="951" spans="1:55" x14ac:dyDescent="0.2">
      <c r="A951" s="7"/>
      <c r="B951" s="7"/>
      <c r="C951" s="7"/>
      <c r="D951" s="7"/>
      <c r="E951" s="7"/>
      <c r="F951" s="7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</row>
    <row r="952" spans="1:55" x14ac:dyDescent="0.2">
      <c r="A952" s="7"/>
      <c r="B952" s="7"/>
      <c r="C952" s="7"/>
      <c r="D952" s="7"/>
      <c r="E952" s="7"/>
      <c r="F952" s="7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</row>
    <row r="953" spans="1:55" x14ac:dyDescent="0.2">
      <c r="A953" s="7"/>
      <c r="B953" s="7"/>
      <c r="C953" s="7"/>
      <c r="D953" s="7"/>
      <c r="E953" s="7"/>
      <c r="F953" s="7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</row>
    <row r="954" spans="1:55" x14ac:dyDescent="0.2">
      <c r="A954" s="7"/>
      <c r="B954" s="7"/>
      <c r="C954" s="7"/>
      <c r="D954" s="7"/>
      <c r="E954" s="7"/>
      <c r="F954" s="7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</row>
    <row r="955" spans="1:55" x14ac:dyDescent="0.2">
      <c r="A955" s="7"/>
      <c r="B955" s="7"/>
      <c r="C955" s="7"/>
      <c r="D955" s="7"/>
      <c r="E955" s="7"/>
      <c r="F955" s="7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</row>
    <row r="956" spans="1:55" x14ac:dyDescent="0.2">
      <c r="A956" s="7"/>
      <c r="B956" s="7"/>
      <c r="C956" s="7"/>
      <c r="D956" s="7"/>
      <c r="E956" s="7"/>
      <c r="F956" s="7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</row>
    <row r="957" spans="1:55" x14ac:dyDescent="0.2">
      <c r="A957" s="7"/>
      <c r="B957" s="7"/>
      <c r="C957" s="7"/>
      <c r="D957" s="7"/>
      <c r="E957" s="7"/>
      <c r="F957" s="7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</row>
    <row r="958" spans="1:55" x14ac:dyDescent="0.2">
      <c r="A958" s="7"/>
      <c r="B958" s="7"/>
      <c r="C958" s="7"/>
      <c r="D958" s="7"/>
      <c r="E958" s="7"/>
      <c r="F958" s="7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</row>
    <row r="959" spans="1:55" x14ac:dyDescent="0.2">
      <c r="A959" s="7"/>
      <c r="B959" s="7"/>
      <c r="C959" s="7"/>
      <c r="D959" s="7"/>
      <c r="E959" s="7"/>
      <c r="F959" s="7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</row>
    <row r="960" spans="1:55" x14ac:dyDescent="0.2">
      <c r="A960" s="7"/>
      <c r="B960" s="7"/>
      <c r="C960" s="7"/>
      <c r="D960" s="7"/>
      <c r="E960" s="7"/>
      <c r="F960" s="7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</row>
    <row r="961" spans="1:55" x14ac:dyDescent="0.2">
      <c r="A961" s="7"/>
      <c r="B961" s="7"/>
      <c r="C961" s="7"/>
      <c r="D961" s="7"/>
      <c r="E961" s="7"/>
      <c r="F961" s="7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</row>
    <row r="962" spans="1:55" x14ac:dyDescent="0.2">
      <c r="A962" s="7"/>
      <c r="B962" s="7"/>
      <c r="C962" s="7"/>
      <c r="D962" s="7"/>
      <c r="E962" s="7"/>
      <c r="F962" s="7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</row>
    <row r="963" spans="1:55" x14ac:dyDescent="0.2">
      <c r="A963" s="7"/>
      <c r="B963" s="7"/>
      <c r="C963" s="7"/>
      <c r="D963" s="7"/>
      <c r="E963" s="7"/>
      <c r="F963" s="7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</row>
    <row r="964" spans="1:55" x14ac:dyDescent="0.2">
      <c r="A964" s="7"/>
      <c r="B964" s="7"/>
      <c r="C964" s="7"/>
      <c r="D964" s="7"/>
      <c r="E964" s="7"/>
      <c r="F964" s="7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</row>
    <row r="965" spans="1:55" x14ac:dyDescent="0.2">
      <c r="A965" s="7"/>
      <c r="B965" s="7"/>
      <c r="C965" s="7"/>
      <c r="D965" s="7"/>
      <c r="E965" s="7"/>
      <c r="F965" s="7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</row>
    <row r="966" spans="1:55" x14ac:dyDescent="0.2">
      <c r="A966" s="7"/>
      <c r="B966" s="7"/>
      <c r="C966" s="7"/>
      <c r="D966" s="7"/>
      <c r="E966" s="7"/>
      <c r="F966" s="7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</row>
    <row r="967" spans="1:55" x14ac:dyDescent="0.2">
      <c r="A967" s="7"/>
      <c r="B967" s="7"/>
      <c r="C967" s="7"/>
      <c r="D967" s="7"/>
      <c r="E967" s="7"/>
      <c r="F967" s="7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</row>
    <row r="968" spans="1:55" x14ac:dyDescent="0.2">
      <c r="A968" s="7"/>
      <c r="B968" s="7"/>
      <c r="C968" s="7"/>
      <c r="D968" s="7"/>
      <c r="E968" s="7"/>
      <c r="F968" s="7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</row>
    <row r="969" spans="1:55" x14ac:dyDescent="0.2">
      <c r="A969" s="7"/>
      <c r="B969" s="7"/>
      <c r="C969" s="7"/>
      <c r="D969" s="7"/>
      <c r="E969" s="7"/>
      <c r="F969" s="7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</row>
    <row r="970" spans="1:55" x14ac:dyDescent="0.2">
      <c r="A970" s="7"/>
      <c r="B970" s="7"/>
      <c r="C970" s="7"/>
      <c r="D970" s="7"/>
      <c r="E970" s="7"/>
      <c r="F970" s="7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</row>
    <row r="971" spans="1:55" x14ac:dyDescent="0.2">
      <c r="A971" s="7"/>
      <c r="B971" s="7"/>
      <c r="C971" s="7"/>
      <c r="D971" s="7"/>
      <c r="E971" s="7"/>
      <c r="F971" s="7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</row>
    <row r="972" spans="1:55" x14ac:dyDescent="0.2">
      <c r="A972" s="7"/>
      <c r="B972" s="7"/>
      <c r="C972" s="7"/>
      <c r="D972" s="7"/>
      <c r="E972" s="7"/>
      <c r="F972" s="7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</row>
    <row r="973" spans="1:55" x14ac:dyDescent="0.2">
      <c r="A973" s="7"/>
      <c r="B973" s="7"/>
      <c r="C973" s="7"/>
      <c r="D973" s="7"/>
      <c r="E973" s="7"/>
      <c r="F973" s="7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</row>
    <row r="974" spans="1:55" x14ac:dyDescent="0.2">
      <c r="A974" s="7"/>
      <c r="B974" s="7"/>
      <c r="C974" s="7"/>
      <c r="D974" s="7"/>
      <c r="E974" s="7"/>
      <c r="F974" s="7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</row>
    <row r="975" spans="1:55" x14ac:dyDescent="0.2">
      <c r="A975" s="7"/>
      <c r="B975" s="7"/>
      <c r="C975" s="7"/>
      <c r="D975" s="7"/>
      <c r="E975" s="7"/>
      <c r="F975" s="7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</row>
    <row r="976" spans="1:55" x14ac:dyDescent="0.2">
      <c r="A976" s="7"/>
      <c r="B976" s="7"/>
      <c r="C976" s="7"/>
      <c r="D976" s="7"/>
      <c r="E976" s="7"/>
      <c r="F976" s="7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</row>
    <row r="977" spans="1:55" x14ac:dyDescent="0.2">
      <c r="A977" s="7"/>
      <c r="B977" s="7"/>
      <c r="C977" s="7"/>
      <c r="D977" s="7"/>
      <c r="E977" s="7"/>
      <c r="F977" s="7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</row>
    <row r="978" spans="1:55" x14ac:dyDescent="0.2">
      <c r="A978" s="7"/>
      <c r="B978" s="7"/>
      <c r="C978" s="7"/>
      <c r="D978" s="7"/>
      <c r="E978" s="7"/>
      <c r="F978" s="7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</row>
    <row r="979" spans="1:55" x14ac:dyDescent="0.2">
      <c r="A979" s="7"/>
      <c r="B979" s="7"/>
      <c r="C979" s="7"/>
      <c r="D979" s="7"/>
      <c r="E979" s="7"/>
      <c r="F979" s="7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</row>
    <row r="980" spans="1:55" x14ac:dyDescent="0.2">
      <c r="A980" s="7"/>
      <c r="B980" s="7"/>
      <c r="C980" s="7"/>
      <c r="D980" s="7"/>
      <c r="E980" s="7"/>
      <c r="F980" s="7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</row>
    <row r="981" spans="1:55" x14ac:dyDescent="0.2">
      <c r="A981" s="7"/>
      <c r="B981" s="7"/>
      <c r="C981" s="7"/>
      <c r="D981" s="7"/>
      <c r="E981" s="7"/>
      <c r="F981" s="7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</row>
    <row r="982" spans="1:55" x14ac:dyDescent="0.2">
      <c r="A982" s="7"/>
      <c r="B982" s="7"/>
      <c r="C982" s="7"/>
      <c r="D982" s="7"/>
      <c r="E982" s="7"/>
      <c r="F982" s="7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</row>
    <row r="983" spans="1:55" x14ac:dyDescent="0.2">
      <c r="A983" s="7"/>
      <c r="B983" s="7"/>
      <c r="C983" s="7"/>
      <c r="D983" s="7"/>
      <c r="E983" s="7"/>
      <c r="F983" s="7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</row>
    <row r="984" spans="1:55" x14ac:dyDescent="0.2">
      <c r="A984" s="7"/>
      <c r="B984" s="7"/>
      <c r="C984" s="7"/>
      <c r="D984" s="7"/>
      <c r="E984" s="7"/>
      <c r="F984" s="7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</row>
    <row r="985" spans="1:55" x14ac:dyDescent="0.2">
      <c r="A985" s="7"/>
      <c r="B985" s="7"/>
      <c r="C985" s="7"/>
      <c r="D985" s="7"/>
      <c r="E985" s="7"/>
      <c r="F985" s="7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</row>
    <row r="986" spans="1:55" x14ac:dyDescent="0.2">
      <c r="A986" s="7"/>
      <c r="B986" s="7"/>
      <c r="C986" s="7"/>
      <c r="D986" s="7"/>
      <c r="E986" s="7"/>
      <c r="F986" s="7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</row>
    <row r="987" spans="1:55" x14ac:dyDescent="0.2">
      <c r="A987" s="7"/>
      <c r="B987" s="7"/>
      <c r="C987" s="7"/>
      <c r="D987" s="7"/>
      <c r="E987" s="7"/>
      <c r="F987" s="7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</row>
    <row r="988" spans="1:55" x14ac:dyDescent="0.2">
      <c r="A988" s="7"/>
      <c r="B988" s="7"/>
      <c r="C988" s="7"/>
      <c r="D988" s="7"/>
      <c r="E988" s="7"/>
      <c r="F988" s="7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</row>
    <row r="989" spans="1:55" x14ac:dyDescent="0.2">
      <c r="A989" s="7"/>
      <c r="B989" s="7"/>
      <c r="C989" s="7"/>
      <c r="D989" s="7"/>
      <c r="E989" s="7"/>
      <c r="F989" s="7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</row>
    <row r="990" spans="1:55" x14ac:dyDescent="0.2">
      <c r="A990" s="7"/>
      <c r="B990" s="7"/>
      <c r="C990" s="7"/>
      <c r="D990" s="7"/>
      <c r="E990" s="7"/>
      <c r="F990" s="7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</row>
    <row r="991" spans="1:55" x14ac:dyDescent="0.2">
      <c r="A991" s="7"/>
      <c r="B991" s="7"/>
      <c r="C991" s="7"/>
      <c r="D991" s="7"/>
      <c r="E991" s="7"/>
      <c r="F991" s="7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</row>
    <row r="992" spans="1:55" x14ac:dyDescent="0.2">
      <c r="A992" s="7"/>
      <c r="B992" s="7"/>
      <c r="C992" s="7"/>
      <c r="D992" s="7"/>
      <c r="E992" s="7"/>
      <c r="F992" s="7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</row>
    <row r="993" spans="1:55" x14ac:dyDescent="0.2">
      <c r="A993" s="7"/>
      <c r="B993" s="7"/>
      <c r="C993" s="7"/>
      <c r="D993" s="7"/>
      <c r="E993" s="7"/>
      <c r="F993" s="7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</row>
    <row r="994" spans="1:55" x14ac:dyDescent="0.2">
      <c r="A994" s="7"/>
      <c r="B994" s="7"/>
      <c r="C994" s="7"/>
      <c r="D994" s="7"/>
      <c r="E994" s="7"/>
      <c r="F994" s="7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</row>
    <row r="995" spans="1:55" x14ac:dyDescent="0.2">
      <c r="A995" s="7"/>
      <c r="B995" s="7"/>
      <c r="C995" s="7"/>
      <c r="D995" s="7"/>
      <c r="E995" s="7"/>
      <c r="F995" s="7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</row>
    <row r="996" spans="1:55" x14ac:dyDescent="0.2">
      <c r="A996" s="7"/>
      <c r="B996" s="7"/>
      <c r="C996" s="7"/>
      <c r="D996" s="7"/>
      <c r="E996" s="7"/>
      <c r="F996" s="7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</row>
    <row r="997" spans="1:55" x14ac:dyDescent="0.2">
      <c r="A997" s="7"/>
      <c r="B997" s="7"/>
      <c r="C997" s="7"/>
      <c r="D997" s="7"/>
      <c r="E997" s="7"/>
      <c r="F997" s="7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</row>
    <row r="998" spans="1:55" x14ac:dyDescent="0.2">
      <c r="A998" s="7"/>
      <c r="B998" s="7"/>
      <c r="C998" s="7"/>
      <c r="D998" s="7"/>
      <c r="E998" s="7"/>
      <c r="F998" s="7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</row>
    <row r="999" spans="1:55" x14ac:dyDescent="0.2">
      <c r="A999" s="7"/>
      <c r="B999" s="7"/>
      <c r="C999" s="7"/>
      <c r="D999" s="7"/>
      <c r="E999" s="7"/>
      <c r="F999" s="7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</row>
    <row r="1000" spans="1:55" x14ac:dyDescent="0.2">
      <c r="A1000" s="7"/>
      <c r="B1000" s="7"/>
      <c r="C1000" s="7"/>
      <c r="D1000" s="7"/>
      <c r="E1000" s="7"/>
      <c r="F1000" s="7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</row>
    <row r="1001" spans="1:55" x14ac:dyDescent="0.2">
      <c r="A1001" s="7"/>
      <c r="B1001" s="7"/>
      <c r="C1001" s="7"/>
      <c r="D1001" s="7"/>
      <c r="E1001" s="7"/>
      <c r="F1001" s="7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</row>
    <row r="1002" spans="1:55" x14ac:dyDescent="0.2">
      <c r="A1002" s="7"/>
      <c r="B1002" s="7"/>
      <c r="C1002" s="7"/>
      <c r="D1002" s="7"/>
      <c r="E1002" s="7"/>
      <c r="F1002" s="7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</row>
    <row r="1003" spans="1:55" x14ac:dyDescent="0.2">
      <c r="A1003" s="7"/>
      <c r="B1003" s="7"/>
      <c r="C1003" s="7"/>
      <c r="D1003" s="7"/>
      <c r="E1003" s="7"/>
      <c r="F1003" s="7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</row>
    <row r="1004" spans="1:55" x14ac:dyDescent="0.2">
      <c r="A1004" s="7"/>
      <c r="B1004" s="7"/>
      <c r="C1004" s="7"/>
      <c r="D1004" s="7"/>
      <c r="E1004" s="7"/>
      <c r="F1004" s="7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</row>
    <row r="1005" spans="1:55" x14ac:dyDescent="0.2">
      <c r="A1005" s="7"/>
      <c r="B1005" s="7"/>
      <c r="C1005" s="7"/>
      <c r="D1005" s="7"/>
      <c r="E1005" s="7"/>
      <c r="F1005" s="7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</row>
    <row r="1006" spans="1:55" x14ac:dyDescent="0.2">
      <c r="A1006" s="7"/>
      <c r="B1006" s="7"/>
      <c r="C1006" s="7"/>
      <c r="D1006" s="7"/>
      <c r="E1006" s="7"/>
      <c r="F1006" s="7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</row>
    <row r="1007" spans="1:55" x14ac:dyDescent="0.2">
      <c r="A1007" s="7"/>
      <c r="B1007" s="7"/>
      <c r="C1007" s="7"/>
      <c r="D1007" s="7"/>
      <c r="E1007" s="7"/>
      <c r="F1007" s="7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</row>
    <row r="1008" spans="1:55" x14ac:dyDescent="0.2">
      <c r="A1008" s="7"/>
      <c r="B1008" s="7"/>
      <c r="C1008" s="7"/>
      <c r="D1008" s="7"/>
      <c r="E1008" s="7"/>
      <c r="F1008" s="7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</row>
    <row r="1009" spans="1:55" x14ac:dyDescent="0.2">
      <c r="A1009" s="7"/>
      <c r="B1009" s="7"/>
      <c r="C1009" s="7"/>
      <c r="D1009" s="7"/>
      <c r="E1009" s="7"/>
      <c r="F1009" s="7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</row>
    <row r="1010" spans="1:55" x14ac:dyDescent="0.2">
      <c r="A1010" s="7"/>
      <c r="B1010" s="7"/>
      <c r="C1010" s="7"/>
      <c r="D1010" s="7"/>
      <c r="E1010" s="7"/>
      <c r="F1010" s="7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</row>
    <row r="1011" spans="1:55" x14ac:dyDescent="0.2">
      <c r="A1011" s="7"/>
      <c r="B1011" s="7"/>
      <c r="C1011" s="7"/>
      <c r="D1011" s="7"/>
      <c r="E1011" s="7"/>
      <c r="F1011" s="7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</row>
    <row r="1012" spans="1:55" x14ac:dyDescent="0.2">
      <c r="A1012" s="7"/>
      <c r="B1012" s="7"/>
      <c r="C1012" s="7"/>
      <c r="D1012" s="7"/>
      <c r="E1012" s="7"/>
      <c r="F1012" s="7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</row>
    <row r="1013" spans="1:55" x14ac:dyDescent="0.2">
      <c r="A1013" s="7"/>
      <c r="B1013" s="7"/>
      <c r="C1013" s="7"/>
      <c r="D1013" s="7"/>
      <c r="E1013" s="7"/>
      <c r="F1013" s="7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</row>
    <row r="1014" spans="1:55" x14ac:dyDescent="0.2">
      <c r="A1014" s="7"/>
      <c r="B1014" s="7"/>
      <c r="C1014" s="7"/>
      <c r="D1014" s="7"/>
      <c r="E1014" s="7"/>
      <c r="F1014" s="7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</row>
    <row r="1015" spans="1:55" x14ac:dyDescent="0.2">
      <c r="A1015" s="7"/>
      <c r="B1015" s="7"/>
      <c r="C1015" s="7"/>
      <c r="D1015" s="7"/>
      <c r="E1015" s="7"/>
      <c r="F1015" s="7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</row>
    <row r="1016" spans="1:55" x14ac:dyDescent="0.2">
      <c r="A1016" s="7"/>
      <c r="B1016" s="7"/>
      <c r="C1016" s="7"/>
      <c r="D1016" s="7"/>
      <c r="E1016" s="7"/>
      <c r="F1016" s="7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</row>
    <row r="1017" spans="1:55" x14ac:dyDescent="0.2">
      <c r="A1017" s="7"/>
      <c r="B1017" s="7"/>
      <c r="C1017" s="7"/>
      <c r="D1017" s="7"/>
      <c r="E1017" s="7"/>
      <c r="F1017" s="7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</row>
    <row r="1018" spans="1:55" x14ac:dyDescent="0.2">
      <c r="A1018" s="7"/>
      <c r="B1018" s="7"/>
      <c r="C1018" s="7"/>
      <c r="D1018" s="7"/>
      <c r="E1018" s="7"/>
      <c r="F1018" s="7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</row>
    <row r="1019" spans="1:55" x14ac:dyDescent="0.2">
      <c r="A1019" s="7"/>
      <c r="B1019" s="7"/>
      <c r="C1019" s="7"/>
      <c r="D1019" s="7"/>
      <c r="E1019" s="7"/>
      <c r="F1019" s="7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</row>
    <row r="1020" spans="1:55" x14ac:dyDescent="0.2">
      <c r="A1020" s="7"/>
      <c r="B1020" s="7"/>
      <c r="C1020" s="7"/>
      <c r="D1020" s="7"/>
      <c r="E1020" s="7"/>
      <c r="F1020" s="7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</row>
    <row r="1021" spans="1:55" x14ac:dyDescent="0.2">
      <c r="A1021" s="7"/>
      <c r="B1021" s="7"/>
      <c r="C1021" s="7"/>
      <c r="D1021" s="7"/>
      <c r="E1021" s="7"/>
      <c r="F1021" s="7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</row>
  </sheetData>
  <mergeCells count="13">
    <mergeCell ref="A435:F435"/>
    <mergeCell ref="A53:F53"/>
    <mergeCell ref="A68:F68"/>
    <mergeCell ref="A96:F96"/>
    <mergeCell ref="A165:F165"/>
    <mergeCell ref="A250:F250"/>
    <mergeCell ref="A370:F370"/>
    <mergeCell ref="A2:G2"/>
    <mergeCell ref="A5:A6"/>
    <mergeCell ref="C5:C6"/>
    <mergeCell ref="E5:E6"/>
    <mergeCell ref="F5:F6"/>
    <mergeCell ref="G5:G6"/>
  </mergeCells>
  <printOptions horizontalCentered="1"/>
  <pageMargins left="0.39370078740157499" right="0.196850393700787" top="0.196850393700787" bottom="0.196850393700787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martie</vt:lpstr>
      <vt:lpstr>martie!Print_Area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 Papainopol</dc:creator>
  <cp:lastModifiedBy>Artemiza Anton</cp:lastModifiedBy>
  <cp:lastPrinted>2017-10-05T11:29:17Z</cp:lastPrinted>
  <dcterms:created xsi:type="dcterms:W3CDTF">2017-02-17T08:37:33Z</dcterms:created>
  <dcterms:modified xsi:type="dcterms:W3CDTF">2017-10-12T07:29:41Z</dcterms:modified>
</cp:coreProperties>
</file>