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75" windowWidth="15480" windowHeight="11640"/>
  </bookViews>
  <sheets>
    <sheet name="dec  2015" sheetId="1" r:id="rId1"/>
    <sheet name="Foaie1" sheetId="2" r:id="rId2"/>
  </sheets>
  <definedNames>
    <definedName name="_xlnm.Print_Area" localSheetId="0">'dec  2015'!$A$1:$BB$459</definedName>
    <definedName name="_xlnm.Print_Area">#REF!</definedName>
    <definedName name="_xlnm.Print_Titles">#N/A</definedName>
    <definedName name="Z_397CD15D_2114_4EF5_824A_761F5DAAF476_.wvu.PrintArea" localSheetId="0" hidden="1">'dec  2015'!$G$9:$J$415</definedName>
    <definedName name="Z_397CD15D_2114_4EF5_824A_761F5DAAF476_.wvu.Rows" localSheetId="0" hidden="1">'dec  2015'!$7:$7,'dec  2015'!$16:$16,'dec  2015'!$20:$20,'dec  2015'!$83:$83,'dec  2015'!$85:$87,'dec  2015'!$90:$92,'dec  2015'!$94:$96,'dec  2015'!$108:$108,'dec  2015'!$114:$115,'dec  2015'!$119:$120,'dec  2015'!$125:$125,'dec  2015'!$151:$151,'dec  2015'!$156:$157,'dec  2015'!$160:$162,'dec  2015'!$179:$179,'dec  2015'!$185:$186,'dec  2015'!$190:$190,'dec  2015'!$194:$195,'dec  2015'!$197:$197,'dec  2015'!$199:$199,'dec  2015'!$207:$207,'dec  2015'!$209:$209,'dec  2015'!$214:$214,'dec  2015'!$220:$220,'dec  2015'!$232:$232,'dec  2015'!$237:$238,'dec  2015'!$241:$243,'dec  2015'!$246:$248,'dec  2015'!$251:$251,'dec  2015'!$267:$267,'dec  2015'!$273:$274,'dec  2015'!$284:$286,'dec  2015'!$289:$289,'dec  2015'!$334:$336,'dec  2015'!$350:$350,'dec  2015'!#REF!,'dec  2015'!$363:$363,'dec  2015'!$366:$366,'dec  2015'!$406:$406</definedName>
  </definedNames>
  <calcPr calcId="145621"/>
</workbook>
</file>

<file path=xl/calcChain.xml><?xml version="1.0" encoding="utf-8"?>
<calcChain xmlns="http://schemas.openxmlformats.org/spreadsheetml/2006/main">
  <c r="AY12" i="1" l="1"/>
  <c r="AY11" i="1" s="1"/>
  <c r="AY18" i="1"/>
  <c r="AY17" i="1" s="1"/>
  <c r="AY43" i="1" s="1"/>
  <c r="AY26" i="1"/>
  <c r="AY25" i="1" s="1"/>
  <c r="AY30" i="1"/>
  <c r="AY29" i="1" s="1"/>
  <c r="AY33" i="1"/>
  <c r="AY40" i="1"/>
  <c r="AY44" i="1"/>
  <c r="AY54" i="1"/>
  <c r="AY59" i="1"/>
  <c r="AY60" i="1"/>
  <c r="AY61" i="1"/>
  <c r="AY62" i="1"/>
  <c r="AY75" i="1"/>
  <c r="AY76" i="1"/>
  <c r="AY80" i="1"/>
  <c r="AY79" i="1" s="1"/>
  <c r="AX81" i="1"/>
  <c r="AX80" i="1" s="1"/>
  <c r="AX82" i="1"/>
  <c r="AX84" i="1"/>
  <c r="AX88" i="1"/>
  <c r="AX89" i="1"/>
  <c r="AX93" i="1"/>
  <c r="AX97" i="1"/>
  <c r="AY98" i="1"/>
  <c r="AX99" i="1"/>
  <c r="AX98" i="1" s="1"/>
  <c r="AX100" i="1"/>
  <c r="AX101" i="1"/>
  <c r="AX102" i="1"/>
  <c r="AX103" i="1"/>
  <c r="AX104" i="1"/>
  <c r="AY106" i="1"/>
  <c r="AY105" i="1" s="1"/>
  <c r="AX107" i="1"/>
  <c r="AX106" i="1" s="1"/>
  <c r="AX108" i="1"/>
  <c r="AX109" i="1"/>
  <c r="AX110" i="1"/>
  <c r="AX111" i="1"/>
  <c r="AX112" i="1"/>
  <c r="AY113" i="1"/>
  <c r="AX116" i="1"/>
  <c r="AX113" i="1" s="1"/>
  <c r="AX117" i="1"/>
  <c r="AY118" i="1"/>
  <c r="AX121" i="1"/>
  <c r="AX118" i="1" s="1"/>
  <c r="AX122" i="1"/>
  <c r="AY123" i="1"/>
  <c r="AY70" i="1" s="1"/>
  <c r="AX124" i="1"/>
  <c r="AX123" i="1" s="1"/>
  <c r="AY126" i="1"/>
  <c r="AX128" i="1"/>
  <c r="AY128" i="1"/>
  <c r="AY142" i="1"/>
  <c r="AY146" i="1"/>
  <c r="AY145" i="1" s="1"/>
  <c r="AX147" i="1"/>
  <c r="AX146" i="1" s="1"/>
  <c r="AX148" i="1"/>
  <c r="AX149" i="1"/>
  <c r="AX150" i="1"/>
  <c r="AX152" i="1"/>
  <c r="AX153" i="1"/>
  <c r="AX154" i="1"/>
  <c r="AX155" i="1"/>
  <c r="AX158" i="1"/>
  <c r="AX159" i="1"/>
  <c r="AX163" i="1"/>
  <c r="AY164" i="1"/>
  <c r="AX165" i="1"/>
  <c r="AX164" i="1" s="1"/>
  <c r="AX166" i="1"/>
  <c r="AX167" i="1"/>
  <c r="AX168" i="1"/>
  <c r="AX169" i="1"/>
  <c r="AX170" i="1"/>
  <c r="AY172" i="1"/>
  <c r="AY171" i="1" s="1"/>
  <c r="AX173" i="1"/>
  <c r="AX172" i="1" s="1"/>
  <c r="AX174" i="1"/>
  <c r="AX175" i="1"/>
  <c r="AX176" i="1"/>
  <c r="AX177" i="1"/>
  <c r="AX178" i="1"/>
  <c r="AX180" i="1"/>
  <c r="AX181" i="1"/>
  <c r="AX182" i="1"/>
  <c r="AX183" i="1"/>
  <c r="AY184" i="1"/>
  <c r="AX187" i="1"/>
  <c r="AX184" i="1" s="1"/>
  <c r="AY188" i="1"/>
  <c r="AX189" i="1"/>
  <c r="AX188" i="1" s="1"/>
  <c r="AX191" i="1"/>
  <c r="AX192" i="1"/>
  <c r="AX193" i="1"/>
  <c r="AY196" i="1"/>
  <c r="AX198" i="1"/>
  <c r="AX196" i="1" s="1"/>
  <c r="AX200" i="1"/>
  <c r="AY201" i="1"/>
  <c r="AX202" i="1"/>
  <c r="AX201" i="1" s="1"/>
  <c r="AY204" i="1"/>
  <c r="AY203" i="1" s="1"/>
  <c r="AX205" i="1"/>
  <c r="AX204" i="1" s="1"/>
  <c r="AX203" i="1" s="1"/>
  <c r="AX210" i="1"/>
  <c r="AX69" i="1" s="1"/>
  <c r="AY210" i="1"/>
  <c r="AY69" i="1" s="1"/>
  <c r="AY213" i="1"/>
  <c r="AY212" i="1" s="1"/>
  <c r="AX215" i="1"/>
  <c r="AX213" i="1" s="1"/>
  <c r="AX212" i="1" s="1"/>
  <c r="AX216" i="1"/>
  <c r="AX217" i="1"/>
  <c r="AX218" i="1"/>
  <c r="AX219" i="1"/>
  <c r="AX228" i="1"/>
  <c r="AX227" i="1" s="1"/>
  <c r="AX229" i="1"/>
  <c r="AX230" i="1"/>
  <c r="AX231" i="1"/>
  <c r="AX233" i="1"/>
  <c r="AX234" i="1"/>
  <c r="AX235" i="1"/>
  <c r="AX236" i="1"/>
  <c r="AX239" i="1"/>
  <c r="AX240" i="1"/>
  <c r="AX244" i="1"/>
  <c r="AY244" i="1"/>
  <c r="AY227" i="1" s="1"/>
  <c r="AY226" i="1" s="1"/>
  <c r="AY245" i="1"/>
  <c r="AX246" i="1"/>
  <c r="AX249" i="1"/>
  <c r="AX245" i="1" s="1"/>
  <c r="AX250" i="1"/>
  <c r="AY252" i="1"/>
  <c r="AX253" i="1"/>
  <c r="AX252" i="1" s="1"/>
  <c r="AX254" i="1"/>
  <c r="AX255" i="1"/>
  <c r="AX256" i="1"/>
  <c r="AX257" i="1"/>
  <c r="AX258" i="1"/>
  <c r="AY260" i="1"/>
  <c r="AY259" i="1" s="1"/>
  <c r="AX261" i="1"/>
  <c r="AX260" i="1" s="1"/>
  <c r="AX262" i="1"/>
  <c r="AX263" i="1"/>
  <c r="AX264" i="1"/>
  <c r="AX265" i="1"/>
  <c r="AX266" i="1"/>
  <c r="AX268" i="1"/>
  <c r="AX269" i="1"/>
  <c r="AX270" i="1"/>
  <c r="AX271" i="1"/>
  <c r="AY272" i="1"/>
  <c r="AX275" i="1"/>
  <c r="AX272" i="1" s="1"/>
  <c r="AY276" i="1"/>
  <c r="AX277" i="1"/>
  <c r="AX276" i="1" s="1"/>
  <c r="AX278" i="1"/>
  <c r="AX279" i="1"/>
  <c r="AX280" i="1"/>
  <c r="AX281" i="1"/>
  <c r="AX282" i="1"/>
  <c r="AX283" i="1"/>
  <c r="AY284" i="1"/>
  <c r="AX285" i="1"/>
  <c r="AX284" i="1" s="1"/>
  <c r="AY287" i="1"/>
  <c r="AX288" i="1"/>
  <c r="AX287" i="1" s="1"/>
  <c r="AX290" i="1"/>
  <c r="AX291" i="1"/>
  <c r="AX292" i="1"/>
  <c r="AX293" i="1"/>
  <c r="AY295" i="1"/>
  <c r="AY294" i="1" s="1"/>
  <c r="AY134" i="1" s="1"/>
  <c r="AX296" i="1"/>
  <c r="AX54" i="1" s="1"/>
  <c r="AY298" i="1"/>
  <c r="AY297" i="1" s="1"/>
  <c r="AX299" i="1"/>
  <c r="AX59" i="1" s="1"/>
  <c r="AX300" i="1"/>
  <c r="AX61" i="1" s="1"/>
  <c r="AX301" i="1"/>
  <c r="AX62" i="1" s="1"/>
  <c r="AY304" i="1"/>
  <c r="AY303" i="1" s="1"/>
  <c r="AX305" i="1"/>
  <c r="AX304" i="1" s="1"/>
  <c r="AX306" i="1"/>
  <c r="AX307" i="1"/>
  <c r="AX308" i="1"/>
  <c r="AX309" i="1"/>
  <c r="AX310" i="1"/>
  <c r="AX311" i="1"/>
  <c r="AX312" i="1"/>
  <c r="AX313" i="1"/>
  <c r="AX314" i="1"/>
  <c r="AX321" i="1"/>
  <c r="AY322" i="1"/>
  <c r="AX323" i="1"/>
  <c r="AX322" i="1" s="1"/>
  <c r="AX324" i="1"/>
  <c r="AX325" i="1"/>
  <c r="AX326" i="1"/>
  <c r="AX333" i="1"/>
  <c r="AX332" i="1" s="1"/>
  <c r="AY333" i="1"/>
  <c r="AY332" i="1" s="1"/>
  <c r="AY339" i="1"/>
  <c r="AY338" i="1" s="1"/>
  <c r="AY337" i="1" s="1"/>
  <c r="AX340" i="1"/>
  <c r="AX339" i="1" s="1"/>
  <c r="AX338" i="1" s="1"/>
  <c r="AX337" i="1" s="1"/>
  <c r="AX341" i="1"/>
  <c r="AX342" i="1"/>
  <c r="AX343" i="1"/>
  <c r="AX344" i="1"/>
  <c r="AY347" i="1"/>
  <c r="AY346" i="1" s="1"/>
  <c r="AY345" i="1" s="1"/>
  <c r="AY141" i="1" s="1"/>
  <c r="AY140" i="1" s="1"/>
  <c r="AX348" i="1"/>
  <c r="AX75" i="1" s="1"/>
  <c r="AX349" i="1"/>
  <c r="AX355" i="1"/>
  <c r="AY355" i="1"/>
  <c r="AY360" i="1"/>
  <c r="AY359" i="1" s="1"/>
  <c r="AX361" i="1"/>
  <c r="AX360" i="1" s="1"/>
  <c r="AX359" i="1" s="1"/>
  <c r="AY362" i="1"/>
  <c r="AX364" i="1"/>
  <c r="AX362" i="1" s="1"/>
  <c r="AY366" i="1"/>
  <c r="AY365" i="1" s="1"/>
  <c r="AX367" i="1"/>
  <c r="AX60" i="1" s="1"/>
  <c r="AY369" i="1"/>
  <c r="AY368" i="1" s="1"/>
  <c r="AY63" i="1" s="1"/>
  <c r="AX370" i="1"/>
  <c r="AX369" i="1" s="1"/>
  <c r="AX368" i="1" s="1"/>
  <c r="AX63" i="1" s="1"/>
  <c r="AX371" i="1"/>
  <c r="AY372" i="1"/>
  <c r="AX373" i="1"/>
  <c r="AX372" i="1" s="1"/>
  <c r="AX375" i="1"/>
  <c r="AX374" i="1" s="1"/>
  <c r="AX64" i="1" s="1"/>
  <c r="AX376" i="1"/>
  <c r="AY376" i="1"/>
  <c r="AY374" i="1" s="1"/>
  <c r="AY64" i="1" s="1"/>
  <c r="AX377" i="1"/>
  <c r="AY381" i="1"/>
  <c r="AX382" i="1"/>
  <c r="AX381" i="1" s="1"/>
  <c r="AX383" i="1"/>
  <c r="AX385" i="1"/>
  <c r="AX384" i="1" s="1"/>
  <c r="AY385" i="1"/>
  <c r="AY384" i="1" s="1"/>
  <c r="AX386" i="1"/>
  <c r="AY386" i="1"/>
  <c r="AX387" i="1"/>
  <c r="AY388" i="1"/>
  <c r="AX389" i="1"/>
  <c r="AX388" i="1" s="1"/>
  <c r="AX390" i="1"/>
  <c r="AX392" i="1"/>
  <c r="AX391" i="1" s="1"/>
  <c r="AY392" i="1"/>
  <c r="AY391" i="1" s="1"/>
  <c r="AX393" i="1"/>
  <c r="AX394" i="1"/>
  <c r="AY394" i="1"/>
  <c r="AX395" i="1"/>
  <c r="AY395" i="1"/>
  <c r="AX396" i="1"/>
  <c r="AX400" i="1"/>
  <c r="AY402" i="1"/>
  <c r="AY74" i="1" s="1"/>
  <c r="AY73" i="1" s="1"/>
  <c r="AX403" i="1"/>
  <c r="AX402" i="1" s="1"/>
  <c r="AX404" i="1"/>
  <c r="AX405" i="1"/>
  <c r="AY418" i="1"/>
  <c r="AY417" i="1" s="1"/>
  <c r="AX419" i="1"/>
  <c r="AX418" i="1" s="1"/>
  <c r="AX420" i="1"/>
  <c r="AX421" i="1"/>
  <c r="AX423" i="1"/>
  <c r="AX422" i="1" s="1"/>
  <c r="AY423" i="1"/>
  <c r="AY422" i="1" s="1"/>
  <c r="AX424" i="1"/>
  <c r="AY424" i="1"/>
  <c r="AX425" i="1"/>
  <c r="AY426" i="1"/>
  <c r="AX427" i="1"/>
  <c r="AX426" i="1" s="1"/>
  <c r="AX428" i="1"/>
  <c r="AX429" i="1"/>
  <c r="AX431" i="1"/>
  <c r="AX432" i="1"/>
  <c r="AX433" i="1"/>
  <c r="AX434" i="1"/>
  <c r="AX435" i="1"/>
  <c r="AY435" i="1"/>
  <c r="BA435" i="1"/>
  <c r="BB434" i="1"/>
  <c r="BB433" i="1"/>
  <c r="BB432" i="1"/>
  <c r="BB431" i="1"/>
  <c r="BB429" i="1"/>
  <c r="BB428" i="1"/>
  <c r="BB427" i="1"/>
  <c r="BB426" i="1" s="1"/>
  <c r="BA426" i="1"/>
  <c r="BB425" i="1"/>
  <c r="BB424" i="1"/>
  <c r="BB423" i="1"/>
  <c r="BA422" i="1"/>
  <c r="BA417" i="1" s="1"/>
  <c r="BB421" i="1"/>
  <c r="BB420" i="1"/>
  <c r="BB419" i="1"/>
  <c r="BB418" i="1" s="1"/>
  <c r="BA418" i="1"/>
  <c r="BB405" i="1"/>
  <c r="BB404" i="1"/>
  <c r="BB403" i="1"/>
  <c r="BB402" i="1" s="1"/>
  <c r="BB401" i="1" s="1"/>
  <c r="BA402" i="1"/>
  <c r="BA401" i="1"/>
  <c r="BB400" i="1"/>
  <c r="BB396" i="1"/>
  <c r="BB395" i="1"/>
  <c r="BB393" i="1"/>
  <c r="BB392" i="1"/>
  <c r="BB390" i="1"/>
  <c r="BB389" i="1"/>
  <c r="BA388" i="1"/>
  <c r="BB387" i="1"/>
  <c r="BB386" i="1"/>
  <c r="BB385" i="1"/>
  <c r="BA384" i="1"/>
  <c r="BB383" i="1"/>
  <c r="BB382" i="1"/>
  <c r="BA381" i="1"/>
  <c r="BB377" i="1"/>
  <c r="BB376" i="1"/>
  <c r="BB375" i="1"/>
  <c r="BA374" i="1"/>
  <c r="BB373" i="1"/>
  <c r="BB372" i="1"/>
  <c r="BA372" i="1"/>
  <c r="BB371" i="1"/>
  <c r="BB370" i="1"/>
  <c r="BB369" i="1"/>
  <c r="BA369" i="1"/>
  <c r="BB368" i="1"/>
  <c r="BA368" i="1"/>
  <c r="BB367" i="1"/>
  <c r="BB366" i="1" s="1"/>
  <c r="BB365" i="1" s="1"/>
  <c r="BA366" i="1"/>
  <c r="BA365" i="1" s="1"/>
  <c r="BB364" i="1"/>
  <c r="BB362" i="1" s="1"/>
  <c r="BB55" i="1" s="1"/>
  <c r="BA362" i="1"/>
  <c r="BB361" i="1"/>
  <c r="BB360" i="1" s="1"/>
  <c r="BB359" i="1" s="1"/>
  <c r="BB408" i="1" s="1"/>
  <c r="BA360" i="1"/>
  <c r="BA359" i="1" s="1"/>
  <c r="BA355" i="1"/>
  <c r="BB349" i="1"/>
  <c r="BB348" i="1"/>
  <c r="BB347" i="1" s="1"/>
  <c r="BB346" i="1" s="1"/>
  <c r="BB345" i="1" s="1"/>
  <c r="BB141" i="1" s="1"/>
  <c r="BB140" i="1" s="1"/>
  <c r="BA347" i="1"/>
  <c r="BA346" i="1" s="1"/>
  <c r="BA345" i="1" s="1"/>
  <c r="BA141" i="1" s="1"/>
  <c r="BA140" i="1" s="1"/>
  <c r="BB344" i="1"/>
  <c r="BB343" i="1"/>
  <c r="BB342" i="1"/>
  <c r="BB341" i="1"/>
  <c r="BB340" i="1"/>
  <c r="BB339" i="1"/>
  <c r="BA339" i="1"/>
  <c r="BB338" i="1"/>
  <c r="BA338" i="1"/>
  <c r="BB337" i="1"/>
  <c r="BA337" i="1"/>
  <c r="BB333" i="1"/>
  <c r="BB332" i="1" s="1"/>
  <c r="BB353" i="1" s="1"/>
  <c r="BB352" i="1" s="1"/>
  <c r="BA332" i="1"/>
  <c r="BA353" i="1" s="1"/>
  <c r="BA352" i="1" s="1"/>
  <c r="BB326" i="1"/>
  <c r="BB325" i="1"/>
  <c r="BB324" i="1"/>
  <c r="BB323" i="1"/>
  <c r="BB322" i="1" s="1"/>
  <c r="BA322" i="1"/>
  <c r="BB321" i="1"/>
  <c r="BB314" i="1"/>
  <c r="BB313" i="1"/>
  <c r="BB312" i="1"/>
  <c r="BB311" i="1"/>
  <c r="BB310" i="1"/>
  <c r="BB309" i="1"/>
  <c r="BB308" i="1"/>
  <c r="BB307" i="1"/>
  <c r="BB306" i="1"/>
  <c r="BB305" i="1"/>
  <c r="BA304" i="1"/>
  <c r="BB301" i="1"/>
  <c r="BB300" i="1"/>
  <c r="BB299" i="1"/>
  <c r="BA298" i="1"/>
  <c r="BA297" i="1" s="1"/>
  <c r="BA136" i="1" s="1"/>
  <c r="BB296" i="1"/>
  <c r="BB295" i="1" s="1"/>
  <c r="BB294" i="1" s="1"/>
  <c r="BB134" i="1" s="1"/>
  <c r="BA295" i="1"/>
  <c r="BA294" i="1" s="1"/>
  <c r="BA134" i="1" s="1"/>
  <c r="BB293" i="1"/>
  <c r="BB292" i="1"/>
  <c r="BB291" i="1"/>
  <c r="BB355" i="1" s="1"/>
  <c r="BB290" i="1"/>
  <c r="BB288" i="1"/>
  <c r="BA287" i="1"/>
  <c r="BB285" i="1"/>
  <c r="BB284" i="1" s="1"/>
  <c r="BA284" i="1"/>
  <c r="BB283" i="1"/>
  <c r="BB282" i="1"/>
  <c r="BB281" i="1"/>
  <c r="BB280" i="1"/>
  <c r="BB279" i="1"/>
  <c r="BB278" i="1"/>
  <c r="BB277" i="1"/>
  <c r="BB276" i="1" s="1"/>
  <c r="BA276" i="1"/>
  <c r="BB275" i="1"/>
  <c r="BB272" i="1" s="1"/>
  <c r="BA272" i="1"/>
  <c r="BB271" i="1"/>
  <c r="BB270" i="1"/>
  <c r="BB269" i="1"/>
  <c r="BB268" i="1"/>
  <c r="BB266" i="1"/>
  <c r="BB265" i="1"/>
  <c r="BB264" i="1"/>
  <c r="BB263" i="1"/>
  <c r="BB262" i="1"/>
  <c r="BB261" i="1"/>
  <c r="BA260" i="1"/>
  <c r="BA259" i="1" s="1"/>
  <c r="BB258" i="1"/>
  <c r="BB257" i="1"/>
  <c r="BB256" i="1"/>
  <c r="BB255" i="1"/>
  <c r="BB254" i="1"/>
  <c r="BB253" i="1"/>
  <c r="BA252" i="1"/>
  <c r="BB250" i="1"/>
  <c r="BB249" i="1"/>
  <c r="BB246" i="1"/>
  <c r="BB245" i="1"/>
  <c r="BA245" i="1"/>
  <c r="BB244" i="1"/>
  <c r="BB240" i="1"/>
  <c r="BB239" i="1"/>
  <c r="BB236" i="1"/>
  <c r="BB235" i="1"/>
  <c r="BB234" i="1"/>
  <c r="BB233" i="1"/>
  <c r="BB231" i="1"/>
  <c r="BB230" i="1"/>
  <c r="BB229" i="1"/>
  <c r="BB228" i="1"/>
  <c r="BB227" i="1" s="1"/>
  <c r="BA227" i="1"/>
  <c r="BB219" i="1"/>
  <c r="BB142" i="1" s="1"/>
  <c r="BB218" i="1"/>
  <c r="BB217" i="1"/>
  <c r="BB216" i="1"/>
  <c r="BB215" i="1"/>
  <c r="BB213" i="1" s="1"/>
  <c r="BB212" i="1" s="1"/>
  <c r="BB211" i="1" s="1"/>
  <c r="BB139" i="1" s="1"/>
  <c r="BB138" i="1" s="1"/>
  <c r="BA213" i="1"/>
  <c r="BA212" i="1"/>
  <c r="BA211" i="1" s="1"/>
  <c r="BA139" i="1" s="1"/>
  <c r="BA138" i="1" s="1"/>
  <c r="BB210" i="1"/>
  <c r="BB208" i="1" s="1"/>
  <c r="BB206" i="1" s="1"/>
  <c r="BB205" i="1"/>
  <c r="BB204" i="1"/>
  <c r="BA204" i="1"/>
  <c r="BB203" i="1"/>
  <c r="BA203" i="1"/>
  <c r="BA222" i="1" s="1"/>
  <c r="BA221" i="1" s="1"/>
  <c r="BB202" i="1"/>
  <c r="BB201" i="1" s="1"/>
  <c r="BB135" i="1" s="1"/>
  <c r="BA201" i="1"/>
  <c r="BB200" i="1"/>
  <c r="BB198" i="1"/>
  <c r="BB196" i="1" s="1"/>
  <c r="BA196" i="1"/>
  <c r="BB193" i="1"/>
  <c r="BB192" i="1"/>
  <c r="BB191" i="1"/>
  <c r="BB189" i="1"/>
  <c r="BB188" i="1" s="1"/>
  <c r="BA188" i="1"/>
  <c r="BB187" i="1"/>
  <c r="BB184" i="1"/>
  <c r="BA184" i="1"/>
  <c r="BB183" i="1"/>
  <c r="BB182" i="1"/>
  <c r="BB181" i="1"/>
  <c r="BB180" i="1"/>
  <c r="BB178" i="1"/>
  <c r="BB177" i="1"/>
  <c r="BB176" i="1"/>
  <c r="BB175" i="1"/>
  <c r="BB174" i="1"/>
  <c r="BB173" i="1"/>
  <c r="BA172" i="1"/>
  <c r="BB170" i="1"/>
  <c r="BB169" i="1"/>
  <c r="BB168" i="1"/>
  <c r="BB167" i="1"/>
  <c r="BB166" i="1"/>
  <c r="BB165" i="1"/>
  <c r="BB164" i="1"/>
  <c r="BA164" i="1"/>
  <c r="BB163" i="1"/>
  <c r="BB159" i="1"/>
  <c r="BB158" i="1"/>
  <c r="BB155" i="1"/>
  <c r="BB154" i="1"/>
  <c r="BB153" i="1"/>
  <c r="BB152" i="1"/>
  <c r="BB150" i="1"/>
  <c r="BB149" i="1"/>
  <c r="BB148" i="1"/>
  <c r="BB147" i="1"/>
  <c r="BB146" i="1" s="1"/>
  <c r="BB145" i="1" s="1"/>
  <c r="BA146" i="1"/>
  <c r="BA145" i="1"/>
  <c r="BA142" i="1"/>
  <c r="BA135" i="1"/>
  <c r="BA128" i="1"/>
  <c r="BB124" i="1"/>
  <c r="BB123" i="1" s="1"/>
  <c r="BA123" i="1"/>
  <c r="BA126" i="1" s="1"/>
  <c r="BB122" i="1"/>
  <c r="BB121" i="1"/>
  <c r="BB128" i="1" s="1"/>
  <c r="BA118" i="1"/>
  <c r="BB117" i="1"/>
  <c r="BB116" i="1"/>
  <c r="BB113" i="1" s="1"/>
  <c r="BA113" i="1"/>
  <c r="BB112" i="1"/>
  <c r="BB111" i="1"/>
  <c r="BB110" i="1"/>
  <c r="BB109" i="1"/>
  <c r="BB108" i="1"/>
  <c r="BB107" i="1"/>
  <c r="BB106" i="1" s="1"/>
  <c r="BA106" i="1"/>
  <c r="BA105" i="1"/>
  <c r="BB104" i="1"/>
  <c r="BB103" i="1"/>
  <c r="BB102" i="1"/>
  <c r="BB101" i="1"/>
  <c r="BB100" i="1"/>
  <c r="BB99" i="1"/>
  <c r="BA98" i="1"/>
  <c r="BB97" i="1"/>
  <c r="BB93" i="1"/>
  <c r="BB89" i="1"/>
  <c r="BB88" i="1"/>
  <c r="BB84" i="1"/>
  <c r="BB82" i="1"/>
  <c r="BB81" i="1"/>
  <c r="BB80" i="1" s="1"/>
  <c r="BA80" i="1"/>
  <c r="BB76" i="1"/>
  <c r="BA76" i="1"/>
  <c r="BB75" i="1"/>
  <c r="BA75" i="1"/>
  <c r="BB74" i="1"/>
  <c r="BA74" i="1"/>
  <c r="BB73" i="1"/>
  <c r="BA73" i="1"/>
  <c r="BB72" i="1"/>
  <c r="BB71" i="1"/>
  <c r="BB69" i="1"/>
  <c r="BA64" i="1"/>
  <c r="BB63" i="1"/>
  <c r="BA63" i="1"/>
  <c r="BB62" i="1"/>
  <c r="BA62" i="1"/>
  <c r="BB61" i="1"/>
  <c r="BA61" i="1"/>
  <c r="BB60" i="1"/>
  <c r="BA60" i="1"/>
  <c r="BB59" i="1"/>
  <c r="BA59" i="1"/>
  <c r="BB58" i="1"/>
  <c r="BA58" i="1"/>
  <c r="BB57" i="1"/>
  <c r="BA57" i="1"/>
  <c r="BA55" i="1"/>
  <c r="BB54" i="1"/>
  <c r="BA54" i="1"/>
  <c r="BA44" i="1"/>
  <c r="BA40" i="1"/>
  <c r="BA33" i="1"/>
  <c r="BA30" i="1"/>
  <c r="BA29" i="1"/>
  <c r="BA26" i="1"/>
  <c r="BA25" i="1"/>
  <c r="BA24" i="1"/>
  <c r="BA18" i="1"/>
  <c r="BA17" i="1"/>
  <c r="BA43" i="1" s="1"/>
  <c r="BA12" i="1"/>
  <c r="BA11" i="1" s="1"/>
  <c r="BA10" i="1" s="1"/>
  <c r="BA9" i="1" s="1"/>
  <c r="BA8" i="1" s="1"/>
  <c r="BB304" i="1" l="1"/>
  <c r="BA303" i="1"/>
  <c r="BB287" i="1"/>
  <c r="BB260" i="1"/>
  <c r="BB172" i="1"/>
  <c r="BB435" i="1"/>
  <c r="BB422" i="1"/>
  <c r="BB388" i="1"/>
  <c r="BB381" i="1"/>
  <c r="BB374" i="1"/>
  <c r="BB64" i="1" s="1"/>
  <c r="BB303" i="1"/>
  <c r="BB302" i="1" s="1"/>
  <c r="BB137" i="1" s="1"/>
  <c r="BB298" i="1"/>
  <c r="BB297" i="1" s="1"/>
  <c r="BB56" i="1" s="1"/>
  <c r="BA351" i="1"/>
  <c r="BA56" i="1"/>
  <c r="BB252" i="1"/>
  <c r="BB226" i="1" s="1"/>
  <c r="BA226" i="1"/>
  <c r="BB171" i="1"/>
  <c r="BB98" i="1"/>
  <c r="AY380" i="1"/>
  <c r="AY379" i="1" s="1"/>
  <c r="AY378" i="1" s="1"/>
  <c r="AY409" i="1" s="1"/>
  <c r="AX353" i="1"/>
  <c r="AX352" i="1" s="1"/>
  <c r="AX303" i="1"/>
  <c r="AX417" i="1"/>
  <c r="AX74" i="1"/>
  <c r="AX73" i="1" s="1"/>
  <c r="AX401" i="1"/>
  <c r="AX380" i="1"/>
  <c r="AX379" i="1" s="1"/>
  <c r="AX378" i="1" s="1"/>
  <c r="AX409" i="1" s="1"/>
  <c r="AY408" i="1"/>
  <c r="AY358" i="1"/>
  <c r="AY68" i="1"/>
  <c r="AY67" i="1" s="1"/>
  <c r="AY353" i="1"/>
  <c r="AY352" i="1" s="1"/>
  <c r="AY66" i="1"/>
  <c r="AY302" i="1"/>
  <c r="AY351" i="1"/>
  <c r="AX259" i="1"/>
  <c r="BB79" i="1"/>
  <c r="AY401" i="1"/>
  <c r="AY357" i="1" s="1"/>
  <c r="AY410" i="1" s="1"/>
  <c r="AX298" i="1"/>
  <c r="AY225" i="1"/>
  <c r="AY224" i="1" s="1"/>
  <c r="AY356" i="1" s="1"/>
  <c r="AY354" i="1" s="1"/>
  <c r="AX76" i="1"/>
  <c r="AX72" i="1"/>
  <c r="AX71" i="1" s="1"/>
  <c r="AX211" i="1"/>
  <c r="AX139" i="1" s="1"/>
  <c r="AX138" i="1" s="1"/>
  <c r="AX222" i="1"/>
  <c r="AX221" i="1" s="1"/>
  <c r="AX58" i="1"/>
  <c r="AX57" i="1" s="1"/>
  <c r="AX55" i="1"/>
  <c r="AX135" i="1"/>
  <c r="AY133" i="1"/>
  <c r="AX145" i="1"/>
  <c r="AX70" i="1"/>
  <c r="AX126" i="1"/>
  <c r="AY53" i="1"/>
  <c r="AX79" i="1"/>
  <c r="AY24" i="1"/>
  <c r="BA79" i="1"/>
  <c r="AX366" i="1"/>
  <c r="AX365" i="1" s="1"/>
  <c r="AX357" i="1" s="1"/>
  <c r="AX347" i="1"/>
  <c r="AX346" i="1" s="1"/>
  <c r="AX345" i="1" s="1"/>
  <c r="AX141" i="1" s="1"/>
  <c r="AX140" i="1" s="1"/>
  <c r="AX295" i="1"/>
  <c r="AX294" i="1" s="1"/>
  <c r="AX134" i="1" s="1"/>
  <c r="AX226" i="1"/>
  <c r="AY72" i="1"/>
  <c r="AY71" i="1" s="1"/>
  <c r="AY211" i="1"/>
  <c r="AY139" i="1" s="1"/>
  <c r="AY138" i="1" s="1"/>
  <c r="AY56" i="1"/>
  <c r="AY58" i="1"/>
  <c r="AY57" i="1" s="1"/>
  <c r="AY136" i="1"/>
  <c r="AY222" i="1"/>
  <c r="AY221" i="1" s="1"/>
  <c r="AY55" i="1"/>
  <c r="AX171" i="1"/>
  <c r="AX133" i="1" s="1"/>
  <c r="AY132" i="1"/>
  <c r="AY144" i="1"/>
  <c r="AY143" i="1" s="1"/>
  <c r="AY223" i="1" s="1"/>
  <c r="AX105" i="1"/>
  <c r="AY52" i="1"/>
  <c r="AY78" i="1"/>
  <c r="AY77" i="1" s="1"/>
  <c r="AY127" i="1"/>
  <c r="AY129" i="1" s="1"/>
  <c r="AY10" i="1"/>
  <c r="AY9" i="1" s="1"/>
  <c r="AY8" i="1" s="1"/>
  <c r="AX208" i="1"/>
  <c r="AX206" i="1" s="1"/>
  <c r="AX142" i="1"/>
  <c r="AY208" i="1"/>
  <c r="AY206" i="1" s="1"/>
  <c r="AY135" i="1"/>
  <c r="BB52" i="1"/>
  <c r="BA408" i="1"/>
  <c r="BA78" i="1"/>
  <c r="BA77" i="1" s="1"/>
  <c r="BA52" i="1"/>
  <c r="BA127" i="1"/>
  <c r="BA129" i="1" s="1"/>
  <c r="BB126" i="1"/>
  <c r="BB70" i="1"/>
  <c r="BB144" i="1"/>
  <c r="BB143" i="1" s="1"/>
  <c r="BB132" i="1"/>
  <c r="BB222" i="1"/>
  <c r="BB221" i="1" s="1"/>
  <c r="BB394" i="1"/>
  <c r="BB391" i="1" s="1"/>
  <c r="BA391" i="1"/>
  <c r="BA380" i="1" s="1"/>
  <c r="BA66" i="1"/>
  <c r="BA69" i="1"/>
  <c r="BA70" i="1"/>
  <c r="BA72" i="1"/>
  <c r="BA71" i="1" s="1"/>
  <c r="BB118" i="1"/>
  <c r="BB105" i="1" s="1"/>
  <c r="BA132" i="1"/>
  <c r="BA171" i="1"/>
  <c r="BA133" i="1" s="1"/>
  <c r="BA208" i="1"/>
  <c r="BA206" i="1" s="1"/>
  <c r="BB259" i="1"/>
  <c r="BB133" i="1" s="1"/>
  <c r="BB351" i="1"/>
  <c r="BA302" i="1"/>
  <c r="BA225" i="1" s="1"/>
  <c r="BA224" i="1" s="1"/>
  <c r="BA356" i="1" s="1"/>
  <c r="BA354" i="1" s="1"/>
  <c r="BB384" i="1"/>
  <c r="BB380" i="1" s="1"/>
  <c r="BB417" i="1"/>
  <c r="AZ392" i="1"/>
  <c r="AZ333" i="1"/>
  <c r="AZ332" i="1" s="1"/>
  <c r="AZ434" i="1"/>
  <c r="AZ433" i="1"/>
  <c r="AZ432" i="1"/>
  <c r="AZ431" i="1"/>
  <c r="AZ435" i="1" s="1"/>
  <c r="AZ429" i="1"/>
  <c r="AZ428" i="1"/>
  <c r="AZ427" i="1"/>
  <c r="AZ426" i="1" s="1"/>
  <c r="AZ425" i="1"/>
  <c r="AZ424" i="1"/>
  <c r="AZ423" i="1"/>
  <c r="AZ421" i="1"/>
  <c r="AZ420" i="1"/>
  <c r="AZ419" i="1"/>
  <c r="AZ418" i="1" s="1"/>
  <c r="AZ405" i="1"/>
  <c r="AZ404" i="1"/>
  <c r="AZ403" i="1"/>
  <c r="AZ402" i="1"/>
  <c r="AZ401" i="1"/>
  <c r="AZ400" i="1"/>
  <c r="AZ396" i="1"/>
  <c r="AZ395" i="1"/>
  <c r="AZ394" i="1"/>
  <c r="AZ393" i="1"/>
  <c r="AZ390" i="1"/>
  <c r="AZ389" i="1"/>
  <c r="AZ387" i="1"/>
  <c r="AZ386" i="1"/>
  <c r="AZ385" i="1"/>
  <c r="AZ383" i="1"/>
  <c r="AZ382" i="1"/>
  <c r="AZ377" i="1"/>
  <c r="AZ376" i="1"/>
  <c r="AZ375" i="1"/>
  <c r="AZ373" i="1"/>
  <c r="AZ372" i="1" s="1"/>
  <c r="AZ368" i="1" s="1"/>
  <c r="AZ63" i="1" s="1"/>
  <c r="AZ371" i="1"/>
  <c r="AZ370" i="1"/>
  <c r="AZ369" i="1"/>
  <c r="AZ367" i="1"/>
  <c r="AZ366" i="1" s="1"/>
  <c r="AZ365" i="1" s="1"/>
  <c r="AZ364" i="1"/>
  <c r="AZ362" i="1" s="1"/>
  <c r="AZ361" i="1"/>
  <c r="AZ360" i="1" s="1"/>
  <c r="AZ359" i="1" s="1"/>
  <c r="AZ349" i="1"/>
  <c r="AZ348" i="1"/>
  <c r="AZ347" i="1" s="1"/>
  <c r="AZ346" i="1" s="1"/>
  <c r="AZ345" i="1" s="1"/>
  <c r="AZ141" i="1" s="1"/>
  <c r="AZ140" i="1" s="1"/>
  <c r="AZ344" i="1"/>
  <c r="AZ343" i="1"/>
  <c r="AZ342" i="1"/>
  <c r="AZ341" i="1"/>
  <c r="AZ340" i="1"/>
  <c r="AZ339" i="1" s="1"/>
  <c r="AZ338" i="1" s="1"/>
  <c r="AZ326" i="1"/>
  <c r="AZ325" i="1"/>
  <c r="AZ324" i="1"/>
  <c r="AZ323" i="1"/>
  <c r="AZ322" i="1" s="1"/>
  <c r="AZ321" i="1"/>
  <c r="AZ314" i="1"/>
  <c r="AZ313" i="1"/>
  <c r="AZ312" i="1"/>
  <c r="AZ311" i="1"/>
  <c r="AZ310" i="1"/>
  <c r="AZ309" i="1"/>
  <c r="AZ308" i="1"/>
  <c r="AZ307" i="1"/>
  <c r="AZ306" i="1"/>
  <c r="AZ305" i="1"/>
  <c r="AZ301" i="1"/>
  <c r="AZ300" i="1"/>
  <c r="AZ299" i="1"/>
  <c r="AZ296" i="1"/>
  <c r="AZ295" i="1" s="1"/>
  <c r="AZ294" i="1" s="1"/>
  <c r="AZ134" i="1" s="1"/>
  <c r="AZ293" i="1"/>
  <c r="AZ292" i="1"/>
  <c r="AZ291" i="1"/>
  <c r="AZ355" i="1" s="1"/>
  <c r="AZ290" i="1"/>
  <c r="AZ288" i="1"/>
  <c r="AZ285" i="1"/>
  <c r="AZ284" i="1" s="1"/>
  <c r="AZ283" i="1"/>
  <c r="AZ282" i="1"/>
  <c r="AZ281" i="1"/>
  <c r="AZ280" i="1"/>
  <c r="AZ279" i="1"/>
  <c r="AZ278" i="1"/>
  <c r="AZ277" i="1"/>
  <c r="AZ276" i="1" s="1"/>
  <c r="AZ275" i="1"/>
  <c r="AZ272" i="1"/>
  <c r="AZ271" i="1"/>
  <c r="AZ270" i="1"/>
  <c r="AZ269" i="1"/>
  <c r="AZ268" i="1"/>
  <c r="AZ266" i="1"/>
  <c r="AZ265" i="1"/>
  <c r="AZ264" i="1"/>
  <c r="AZ263" i="1"/>
  <c r="AZ262" i="1"/>
  <c r="AZ261" i="1"/>
  <c r="AZ258" i="1"/>
  <c r="AZ257" i="1"/>
  <c r="AZ256" i="1"/>
  <c r="AZ255" i="1"/>
  <c r="AZ254" i="1"/>
  <c r="AZ253" i="1"/>
  <c r="AZ250" i="1"/>
  <c r="AZ249" i="1"/>
  <c r="AZ246" i="1"/>
  <c r="AZ245" i="1"/>
  <c r="AZ244" i="1"/>
  <c r="AZ240" i="1"/>
  <c r="AZ239" i="1"/>
  <c r="AZ236" i="1"/>
  <c r="AZ235" i="1"/>
  <c r="AZ234" i="1"/>
  <c r="AZ233" i="1"/>
  <c r="AZ231" i="1"/>
  <c r="AZ230" i="1"/>
  <c r="AZ229" i="1"/>
  <c r="AZ228" i="1"/>
  <c r="AZ227" i="1" s="1"/>
  <c r="AZ219" i="1"/>
  <c r="AZ142" i="1" s="1"/>
  <c r="AZ218" i="1"/>
  <c r="AZ217" i="1"/>
  <c r="AZ216" i="1"/>
  <c r="AZ215" i="1"/>
  <c r="AZ213" i="1"/>
  <c r="AZ212" i="1"/>
  <c r="AZ211" i="1"/>
  <c r="AZ210" i="1"/>
  <c r="AZ208" i="1" s="1"/>
  <c r="AZ206" i="1" s="1"/>
  <c r="AZ205" i="1"/>
  <c r="AZ204" i="1"/>
  <c r="AZ203" i="1"/>
  <c r="AZ222" i="1" s="1"/>
  <c r="AZ221" i="1" s="1"/>
  <c r="AZ202" i="1"/>
  <c r="AZ201" i="1" s="1"/>
  <c r="AZ200" i="1"/>
  <c r="AZ198" i="1"/>
  <c r="AZ196" i="1"/>
  <c r="AZ193" i="1"/>
  <c r="AZ192" i="1"/>
  <c r="AZ191" i="1"/>
  <c r="AZ189" i="1"/>
  <c r="AZ188" i="1"/>
  <c r="AZ187" i="1"/>
  <c r="AZ184" i="1"/>
  <c r="AZ183" i="1"/>
  <c r="AZ182" i="1"/>
  <c r="AZ181" i="1"/>
  <c r="AZ180" i="1"/>
  <c r="AZ178" i="1"/>
  <c r="AZ177" i="1"/>
  <c r="AZ176" i="1"/>
  <c r="AZ175" i="1"/>
  <c r="AZ174" i="1"/>
  <c r="AZ173" i="1"/>
  <c r="AZ170" i="1"/>
  <c r="AZ169" i="1"/>
  <c r="AZ168" i="1"/>
  <c r="AZ167" i="1"/>
  <c r="AZ166" i="1"/>
  <c r="AZ165" i="1"/>
  <c r="AZ164" i="1"/>
  <c r="AZ163" i="1"/>
  <c r="AZ159" i="1"/>
  <c r="AZ158" i="1"/>
  <c r="AZ155" i="1"/>
  <c r="AZ154" i="1"/>
  <c r="AZ153" i="1"/>
  <c r="AZ152" i="1"/>
  <c r="AZ150" i="1"/>
  <c r="AZ149" i="1"/>
  <c r="AZ148" i="1"/>
  <c r="AZ147" i="1"/>
  <c r="AZ146" i="1" s="1"/>
  <c r="AZ145" i="1" s="1"/>
  <c r="AZ124" i="1"/>
  <c r="AZ123" i="1"/>
  <c r="AZ126" i="1" s="1"/>
  <c r="AZ122" i="1"/>
  <c r="AZ121" i="1"/>
  <c r="AZ128" i="1" s="1"/>
  <c r="AZ118" i="1"/>
  <c r="AZ117" i="1"/>
  <c r="AZ116" i="1"/>
  <c r="AZ113" i="1"/>
  <c r="AZ112" i="1"/>
  <c r="AZ111" i="1"/>
  <c r="AZ110" i="1"/>
  <c r="AZ109" i="1"/>
  <c r="AZ108" i="1"/>
  <c r="AZ107" i="1"/>
  <c r="AZ106" i="1"/>
  <c r="AZ105" i="1"/>
  <c r="AZ104" i="1"/>
  <c r="AZ103" i="1"/>
  <c r="AZ102" i="1"/>
  <c r="AZ101" i="1"/>
  <c r="AZ100" i="1"/>
  <c r="AZ99" i="1"/>
  <c r="AZ97" i="1"/>
  <c r="AZ93" i="1"/>
  <c r="AZ89" i="1"/>
  <c r="AZ88" i="1"/>
  <c r="AZ84" i="1"/>
  <c r="AZ82" i="1"/>
  <c r="AZ81" i="1"/>
  <c r="AZ80" i="1"/>
  <c r="AZ76" i="1"/>
  <c r="AZ75" i="1"/>
  <c r="AZ74" i="1"/>
  <c r="AZ73" i="1"/>
  <c r="AZ70" i="1"/>
  <c r="AZ69" i="1"/>
  <c r="AZ62" i="1"/>
  <c r="AZ61" i="1"/>
  <c r="AZ60" i="1"/>
  <c r="AZ59" i="1"/>
  <c r="AZ58" i="1"/>
  <c r="AZ57" i="1"/>
  <c r="AZ54" i="1"/>
  <c r="BB66" i="1" l="1"/>
  <c r="BB136" i="1"/>
  <c r="AY65" i="1"/>
  <c r="AY137" i="1"/>
  <c r="AY45" i="1"/>
  <c r="AY412" i="1"/>
  <c r="AY415" i="1" s="1"/>
  <c r="AX53" i="1"/>
  <c r="AY131" i="1"/>
  <c r="AY130" i="1" s="1"/>
  <c r="AY411" i="1" s="1"/>
  <c r="AY414" i="1" s="1"/>
  <c r="AX52" i="1"/>
  <c r="AX78" i="1"/>
  <c r="AX77" i="1" s="1"/>
  <c r="AX127" i="1"/>
  <c r="AX129" i="1" s="1"/>
  <c r="AX132" i="1"/>
  <c r="AX144" i="1"/>
  <c r="AX143" i="1" s="1"/>
  <c r="AX223" i="1" s="1"/>
  <c r="AX351" i="1"/>
  <c r="AX297" i="1"/>
  <c r="AX225" i="1" s="1"/>
  <c r="AX224" i="1" s="1"/>
  <c r="AX356" i="1" s="1"/>
  <c r="AX354" i="1" s="1"/>
  <c r="AY407" i="1"/>
  <c r="AX358" i="1"/>
  <c r="AY51" i="1"/>
  <c r="AY46" i="1" s="1"/>
  <c r="AY413" i="1" s="1"/>
  <c r="AX66" i="1"/>
  <c r="AX302" i="1"/>
  <c r="AX137" i="1" s="1"/>
  <c r="AX68" i="1"/>
  <c r="AX67" i="1" s="1"/>
  <c r="AX408" i="1"/>
  <c r="BB53" i="1"/>
  <c r="BB78" i="1"/>
  <c r="BB77" i="1" s="1"/>
  <c r="BB127" i="1"/>
  <c r="BB129" i="1" s="1"/>
  <c r="BB379" i="1"/>
  <c r="BB378" i="1" s="1"/>
  <c r="BB68" i="1"/>
  <c r="BB67" i="1" s="1"/>
  <c r="BA379" i="1"/>
  <c r="BA378" i="1" s="1"/>
  <c r="BA68" i="1"/>
  <c r="BA67" i="1" s="1"/>
  <c r="BB223" i="1"/>
  <c r="BB225" i="1"/>
  <c r="BB224" i="1" s="1"/>
  <c r="BB356" i="1" s="1"/>
  <c r="BB354" i="1" s="1"/>
  <c r="BA412" i="1"/>
  <c r="BA415" i="1" s="1"/>
  <c r="BA65" i="1"/>
  <c r="BA137" i="1"/>
  <c r="BA131" i="1" s="1"/>
  <c r="BA130" i="1" s="1"/>
  <c r="BB131" i="1"/>
  <c r="BB130" i="1" s="1"/>
  <c r="BA144" i="1"/>
  <c r="BA143" i="1" s="1"/>
  <c r="BA223" i="1" s="1"/>
  <c r="BA53" i="1"/>
  <c r="BA51" i="1" s="1"/>
  <c r="BA46" i="1" s="1"/>
  <c r="BA413" i="1" s="1"/>
  <c r="AZ287" i="1"/>
  <c r="AZ422" i="1"/>
  <c r="AZ391" i="1"/>
  <c r="AZ388" i="1"/>
  <c r="AZ384" i="1"/>
  <c r="AZ381" i="1"/>
  <c r="AZ380" i="1" s="1"/>
  <c r="AZ374" i="1"/>
  <c r="AZ64" i="1" s="1"/>
  <c r="AZ304" i="1"/>
  <c r="AZ303" i="1" s="1"/>
  <c r="AZ66" i="1" s="1"/>
  <c r="AZ298" i="1"/>
  <c r="AZ297" i="1" s="1"/>
  <c r="AZ136" i="1" s="1"/>
  <c r="AZ260" i="1"/>
  <c r="AZ259" i="1" s="1"/>
  <c r="AZ252" i="1"/>
  <c r="AZ172" i="1"/>
  <c r="AZ171" i="1" s="1"/>
  <c r="AZ98" i="1"/>
  <c r="AZ79" i="1" s="1"/>
  <c r="AZ144" i="1"/>
  <c r="AZ143" i="1" s="1"/>
  <c r="AZ223" i="1" s="1"/>
  <c r="AZ302" i="1"/>
  <c r="AZ137" i="1" s="1"/>
  <c r="AZ408" i="1"/>
  <c r="AZ135" i="1"/>
  <c r="AZ55" i="1"/>
  <c r="AZ226" i="1"/>
  <c r="AZ353" i="1"/>
  <c r="AZ352" i="1" s="1"/>
  <c r="AZ337" i="1"/>
  <c r="AZ139" i="1" s="1"/>
  <c r="AZ138" i="1" s="1"/>
  <c r="AZ72" i="1"/>
  <c r="AZ71" i="1" s="1"/>
  <c r="AZ417" i="1"/>
  <c r="AW394" i="1"/>
  <c r="AW393" i="1"/>
  <c r="AW392" i="1"/>
  <c r="AW386" i="1"/>
  <c r="AW384" i="1" s="1"/>
  <c r="AW385" i="1"/>
  <c r="AW333" i="1"/>
  <c r="AW435" i="1"/>
  <c r="AW426" i="1"/>
  <c r="AW422" i="1"/>
  <c r="AW417" i="1" s="1"/>
  <c r="AW418" i="1"/>
  <c r="AW402" i="1"/>
  <c r="AW401" i="1"/>
  <c r="AW391" i="1"/>
  <c r="AW388" i="1"/>
  <c r="AW381" i="1"/>
  <c r="AW374" i="1"/>
  <c r="AW372" i="1"/>
  <c r="AW369" i="1"/>
  <c r="AW368" i="1"/>
  <c r="AW366" i="1"/>
  <c r="AW365" i="1"/>
  <c r="AW362" i="1"/>
  <c r="AW360" i="1"/>
  <c r="AW359" i="1"/>
  <c r="AW408" i="1" s="1"/>
  <c r="AW355" i="1"/>
  <c r="AW347" i="1"/>
  <c r="AW346" i="1"/>
  <c r="AW345" i="1"/>
  <c r="AW339" i="1"/>
  <c r="AW338" i="1"/>
  <c r="AW337" i="1"/>
  <c r="AW332" i="1"/>
  <c r="AW353" i="1" s="1"/>
  <c r="AW352" i="1" s="1"/>
  <c r="AW322" i="1"/>
  <c r="AW304" i="1"/>
  <c r="AW303" i="1" s="1"/>
  <c r="AW298" i="1"/>
  <c r="AW297" i="1" s="1"/>
  <c r="AW295" i="1"/>
  <c r="AW294" i="1"/>
  <c r="AW287" i="1"/>
  <c r="AW284" i="1"/>
  <c r="AW276" i="1"/>
  <c r="AW272" i="1"/>
  <c r="AW260" i="1"/>
  <c r="AW259" i="1" s="1"/>
  <c r="AW252" i="1"/>
  <c r="AW245" i="1"/>
  <c r="AW227" i="1"/>
  <c r="AW213" i="1"/>
  <c r="AW212" i="1"/>
  <c r="AW211" i="1"/>
  <c r="AW208" i="1"/>
  <c r="AW206" i="1"/>
  <c r="AW204" i="1"/>
  <c r="AW203" i="1"/>
  <c r="AW222" i="1" s="1"/>
  <c r="AW221" i="1" s="1"/>
  <c r="AW201" i="1"/>
  <c r="AW196" i="1"/>
  <c r="AW188" i="1"/>
  <c r="AW184" i="1"/>
  <c r="AW172" i="1"/>
  <c r="AW171" i="1" s="1"/>
  <c r="AW164" i="1"/>
  <c r="AW146" i="1"/>
  <c r="AW145" i="1"/>
  <c r="AW142" i="1"/>
  <c r="AW141" i="1"/>
  <c r="AW140" i="1"/>
  <c r="AW139" i="1"/>
  <c r="AW138" i="1"/>
  <c r="AW135" i="1"/>
  <c r="AW134" i="1"/>
  <c r="AW128" i="1"/>
  <c r="AW126" i="1"/>
  <c r="AW123" i="1"/>
  <c r="AW118" i="1"/>
  <c r="AW113" i="1"/>
  <c r="AW106" i="1"/>
  <c r="AW105" i="1"/>
  <c r="AW98" i="1"/>
  <c r="AW79" i="1" s="1"/>
  <c r="AW127" i="1" s="1"/>
  <c r="AW129" i="1" s="1"/>
  <c r="AW80" i="1"/>
  <c r="AW76" i="1"/>
  <c r="AW75" i="1"/>
  <c r="AW74" i="1"/>
  <c r="AW73" i="1"/>
  <c r="AW72" i="1"/>
  <c r="AW71" i="1"/>
  <c r="AW70" i="1"/>
  <c r="AW69" i="1"/>
  <c r="AW64" i="1"/>
  <c r="AW63" i="1"/>
  <c r="AW62" i="1"/>
  <c r="AW61" i="1"/>
  <c r="AW60" i="1"/>
  <c r="AW59" i="1"/>
  <c r="AW58" i="1"/>
  <c r="AW57" i="1"/>
  <c r="AW55" i="1"/>
  <c r="AW54" i="1"/>
  <c r="AW44" i="1"/>
  <c r="AW40" i="1"/>
  <c r="AW33" i="1"/>
  <c r="AW30" i="1"/>
  <c r="AW29" i="1"/>
  <c r="AW26" i="1"/>
  <c r="AW25" i="1"/>
  <c r="AW24" i="1" s="1"/>
  <c r="AW18" i="1"/>
  <c r="AW17" i="1" s="1"/>
  <c r="AW43" i="1" s="1"/>
  <c r="AW12" i="1"/>
  <c r="AW11" i="1" s="1"/>
  <c r="AX45" i="1" l="1"/>
  <c r="AX412" i="1"/>
  <c r="AX65" i="1"/>
  <c r="AX56" i="1"/>
  <c r="AX136" i="1"/>
  <c r="AX131" i="1" s="1"/>
  <c r="AX130" i="1" s="1"/>
  <c r="AX411" i="1" s="1"/>
  <c r="AX51" i="1"/>
  <c r="AX46" i="1" s="1"/>
  <c r="AX410" i="1"/>
  <c r="AX407" i="1" s="1"/>
  <c r="BA357" i="1"/>
  <c r="BA409" i="1"/>
  <c r="BA358" i="1"/>
  <c r="BB65" i="1"/>
  <c r="BB51" i="1" s="1"/>
  <c r="BB46" i="1" s="1"/>
  <c r="BB409" i="1"/>
  <c r="BB358" i="1"/>
  <c r="BB357" i="1"/>
  <c r="BB410" i="1" s="1"/>
  <c r="BB412" i="1"/>
  <c r="BB45" i="1"/>
  <c r="BA45" i="1"/>
  <c r="AZ379" i="1"/>
  <c r="AZ378" i="1" s="1"/>
  <c r="AZ68" i="1"/>
  <c r="AZ67" i="1" s="1"/>
  <c r="AZ351" i="1"/>
  <c r="AZ56" i="1"/>
  <c r="AZ78" i="1"/>
  <c r="AZ77" i="1" s="1"/>
  <c r="AZ127" i="1"/>
  <c r="AZ129" i="1" s="1"/>
  <c r="AZ357" i="1"/>
  <c r="AZ65" i="1"/>
  <c r="AZ133" i="1"/>
  <c r="AZ53" i="1"/>
  <c r="AZ225" i="1"/>
  <c r="AZ412" i="1"/>
  <c r="AZ224" i="1"/>
  <c r="AZ356" i="1" s="1"/>
  <c r="AZ354" i="1" s="1"/>
  <c r="AZ52" i="1"/>
  <c r="AZ51" i="1" s="1"/>
  <c r="AZ46" i="1" s="1"/>
  <c r="AZ132" i="1"/>
  <c r="AZ131" i="1" s="1"/>
  <c r="AZ130" i="1" s="1"/>
  <c r="AZ411" i="1" s="1"/>
  <c r="AW136" i="1"/>
  <c r="AW56" i="1"/>
  <c r="AW78" i="1"/>
  <c r="AW77" i="1" s="1"/>
  <c r="AW412" i="1" s="1"/>
  <c r="AW415" i="1" s="1"/>
  <c r="AW380" i="1"/>
  <c r="AW68" i="1" s="1"/>
  <c r="AW67" i="1" s="1"/>
  <c r="AW302" i="1"/>
  <c r="AW66" i="1"/>
  <c r="AW351" i="1"/>
  <c r="AW137" i="1"/>
  <c r="AW226" i="1"/>
  <c r="AW52" i="1" s="1"/>
  <c r="AW225" i="1"/>
  <c r="AW224" i="1" s="1"/>
  <c r="AW144" i="1"/>
  <c r="AW143" i="1" s="1"/>
  <c r="AW133" i="1"/>
  <c r="AW53" i="1"/>
  <c r="AW10" i="1"/>
  <c r="AW9" i="1" s="1"/>
  <c r="AW8" i="1" s="1"/>
  <c r="AU392" i="1"/>
  <c r="AU394" i="1"/>
  <c r="AU393" i="1"/>
  <c r="AU386" i="1"/>
  <c r="AU385" i="1"/>
  <c r="AU435" i="1"/>
  <c r="AV434" i="1"/>
  <c r="AV433" i="1"/>
  <c r="AV432" i="1"/>
  <c r="AV431" i="1"/>
  <c r="AV435" i="1" s="1"/>
  <c r="AV429" i="1"/>
  <c r="AV428" i="1"/>
  <c r="AV427" i="1"/>
  <c r="AV426" i="1" s="1"/>
  <c r="AU426" i="1"/>
  <c r="AV425" i="1"/>
  <c r="AV424" i="1"/>
  <c r="AV423" i="1"/>
  <c r="AU422" i="1"/>
  <c r="AU417" i="1" s="1"/>
  <c r="AV421" i="1"/>
  <c r="AV420" i="1"/>
  <c r="AV419" i="1"/>
  <c r="AV418" i="1" s="1"/>
  <c r="AU418" i="1"/>
  <c r="AV405" i="1"/>
  <c r="AV404" i="1"/>
  <c r="AV403" i="1"/>
  <c r="AV402" i="1" s="1"/>
  <c r="AU402" i="1"/>
  <c r="AU401" i="1"/>
  <c r="AV400" i="1"/>
  <c r="AV396" i="1"/>
  <c r="AV395" i="1"/>
  <c r="AV394" i="1"/>
  <c r="AV393" i="1"/>
  <c r="AV392" i="1"/>
  <c r="AU391" i="1"/>
  <c r="AV390" i="1"/>
  <c r="AV389" i="1"/>
  <c r="AU388" i="1"/>
  <c r="AV387" i="1"/>
  <c r="AV386" i="1"/>
  <c r="AV385" i="1"/>
  <c r="AU384" i="1"/>
  <c r="AV383" i="1"/>
  <c r="AV382" i="1"/>
  <c r="AU381" i="1"/>
  <c r="AV377" i="1"/>
  <c r="AV376" i="1"/>
  <c r="AV375" i="1"/>
  <c r="AV374" i="1"/>
  <c r="AU374" i="1"/>
  <c r="AV373" i="1"/>
  <c r="AV372" i="1" s="1"/>
  <c r="AU372" i="1"/>
  <c r="AV371" i="1"/>
  <c r="AV370" i="1"/>
  <c r="AV369" i="1" s="1"/>
  <c r="AU369" i="1"/>
  <c r="AU368" i="1"/>
  <c r="AV367" i="1"/>
  <c r="AV366" i="1"/>
  <c r="AU366" i="1"/>
  <c r="AV365" i="1"/>
  <c r="AU365" i="1"/>
  <c r="AV364" i="1"/>
  <c r="AV362" i="1" s="1"/>
  <c r="AU362" i="1"/>
  <c r="AV361" i="1"/>
  <c r="AV360" i="1" s="1"/>
  <c r="AV359" i="1" s="1"/>
  <c r="AU360" i="1"/>
  <c r="AU359" i="1"/>
  <c r="AU408" i="1" s="1"/>
  <c r="AU355" i="1"/>
  <c r="AV349" i="1"/>
  <c r="AV348" i="1"/>
  <c r="AV347" i="1" s="1"/>
  <c r="AV346" i="1" s="1"/>
  <c r="AV345" i="1" s="1"/>
  <c r="AV141" i="1" s="1"/>
  <c r="AV140" i="1" s="1"/>
  <c r="AU347" i="1"/>
  <c r="AU346" i="1"/>
  <c r="AU345" i="1"/>
  <c r="AV344" i="1"/>
  <c r="AV343" i="1"/>
  <c r="AV342" i="1"/>
  <c r="AV341" i="1"/>
  <c r="AV340" i="1"/>
  <c r="AV339" i="1"/>
  <c r="AU339" i="1"/>
  <c r="AV338" i="1"/>
  <c r="AU338" i="1"/>
  <c r="AV337" i="1"/>
  <c r="AU337" i="1"/>
  <c r="AV333" i="1"/>
  <c r="AV332" i="1" s="1"/>
  <c r="AU332" i="1"/>
  <c r="AU353" i="1" s="1"/>
  <c r="AU352" i="1" s="1"/>
  <c r="AV326" i="1"/>
  <c r="AV325" i="1"/>
  <c r="AV324" i="1"/>
  <c r="AV323" i="1"/>
  <c r="AV322" i="1" s="1"/>
  <c r="AU322" i="1"/>
  <c r="AV321" i="1"/>
  <c r="AV314" i="1"/>
  <c r="AV313" i="1"/>
  <c r="AV312" i="1"/>
  <c r="AV311" i="1"/>
  <c r="AV310" i="1"/>
  <c r="AV309" i="1"/>
  <c r="AV308" i="1"/>
  <c r="AV307" i="1"/>
  <c r="AV306" i="1"/>
  <c r="AV305" i="1"/>
  <c r="AU304" i="1"/>
  <c r="AU303" i="1" s="1"/>
  <c r="AV301" i="1"/>
  <c r="AV300" i="1"/>
  <c r="AV299" i="1"/>
  <c r="AU298" i="1"/>
  <c r="AV296" i="1"/>
  <c r="AV295" i="1" s="1"/>
  <c r="AV294" i="1" s="1"/>
  <c r="AV134" i="1" s="1"/>
  <c r="AU295" i="1"/>
  <c r="AU294" i="1"/>
  <c r="AV293" i="1"/>
  <c r="AV292" i="1"/>
  <c r="AV291" i="1"/>
  <c r="AV355" i="1" s="1"/>
  <c r="AV290" i="1"/>
  <c r="AV288" i="1"/>
  <c r="AU287" i="1"/>
  <c r="AV285" i="1"/>
  <c r="AV284" i="1" s="1"/>
  <c r="AU284" i="1"/>
  <c r="AV283" i="1"/>
  <c r="AV282" i="1"/>
  <c r="AV281" i="1"/>
  <c r="AV280" i="1"/>
  <c r="AV279" i="1"/>
  <c r="AV278" i="1"/>
  <c r="AV277" i="1"/>
  <c r="AV276" i="1" s="1"/>
  <c r="AU276" i="1"/>
  <c r="AV275" i="1"/>
  <c r="AV272" i="1" s="1"/>
  <c r="AU272" i="1"/>
  <c r="AV271" i="1"/>
  <c r="AV270" i="1"/>
  <c r="AV269" i="1"/>
  <c r="AV268" i="1"/>
  <c r="AV266" i="1"/>
  <c r="AV265" i="1"/>
  <c r="AV264" i="1"/>
  <c r="AV263" i="1"/>
  <c r="AV262" i="1"/>
  <c r="AV261" i="1"/>
  <c r="AU260" i="1"/>
  <c r="AV258" i="1"/>
  <c r="AV257" i="1"/>
  <c r="AV256" i="1"/>
  <c r="AV255" i="1"/>
  <c r="AV254" i="1"/>
  <c r="AV253" i="1"/>
  <c r="AU252" i="1"/>
  <c r="AV250" i="1"/>
  <c r="AV249" i="1"/>
  <c r="AV246" i="1"/>
  <c r="AV245" i="1"/>
  <c r="AU245" i="1"/>
  <c r="AV244" i="1"/>
  <c r="AV240" i="1"/>
  <c r="AV239" i="1"/>
  <c r="AV236" i="1"/>
  <c r="AV235" i="1"/>
  <c r="AV234" i="1"/>
  <c r="AV233" i="1"/>
  <c r="AV231" i="1"/>
  <c r="AV230" i="1"/>
  <c r="AV229" i="1"/>
  <c r="AV228" i="1"/>
  <c r="AU227" i="1"/>
  <c r="AV219" i="1"/>
  <c r="AV142" i="1" s="1"/>
  <c r="AV218" i="1"/>
  <c r="AV217" i="1"/>
  <c r="AV216" i="1"/>
  <c r="AV215" i="1"/>
  <c r="AV213" i="1"/>
  <c r="AU213" i="1"/>
  <c r="AV212" i="1"/>
  <c r="AU212" i="1"/>
  <c r="AV211" i="1"/>
  <c r="AU211" i="1"/>
  <c r="AV210" i="1"/>
  <c r="AV208" i="1" s="1"/>
  <c r="AV206" i="1" s="1"/>
  <c r="AU208" i="1"/>
  <c r="AU206" i="1"/>
  <c r="AV205" i="1"/>
  <c r="AV204" i="1"/>
  <c r="AU204" i="1"/>
  <c r="AV203" i="1"/>
  <c r="AV222" i="1" s="1"/>
  <c r="AV221" i="1" s="1"/>
  <c r="AU203" i="1"/>
  <c r="AU222" i="1" s="1"/>
  <c r="AU221" i="1" s="1"/>
  <c r="AV202" i="1"/>
  <c r="AV201" i="1" s="1"/>
  <c r="AU201" i="1"/>
  <c r="AV200" i="1"/>
  <c r="AV198" i="1"/>
  <c r="AV196" i="1" s="1"/>
  <c r="AU196" i="1"/>
  <c r="AV193" i="1"/>
  <c r="AV192" i="1"/>
  <c r="AV191" i="1"/>
  <c r="AV189" i="1"/>
  <c r="AV188" i="1" s="1"/>
  <c r="AU188" i="1"/>
  <c r="AV187" i="1"/>
  <c r="AV184" i="1" s="1"/>
  <c r="AU184" i="1"/>
  <c r="AV183" i="1"/>
  <c r="AV182" i="1"/>
  <c r="AV181" i="1"/>
  <c r="AV180" i="1"/>
  <c r="AV178" i="1"/>
  <c r="AV177" i="1"/>
  <c r="AV176" i="1"/>
  <c r="AV175" i="1"/>
  <c r="AV174" i="1"/>
  <c r="AV173" i="1"/>
  <c r="AU172" i="1"/>
  <c r="AV170" i="1"/>
  <c r="AV169" i="1"/>
  <c r="AV168" i="1"/>
  <c r="AV167" i="1"/>
  <c r="AV166" i="1"/>
  <c r="AV165" i="1"/>
  <c r="AV164" i="1" s="1"/>
  <c r="AV145" i="1" s="1"/>
  <c r="AU164" i="1"/>
  <c r="AV163" i="1"/>
  <c r="AV159" i="1"/>
  <c r="AV158" i="1"/>
  <c r="AV155" i="1"/>
  <c r="AV154" i="1"/>
  <c r="AV153" i="1"/>
  <c r="AV152" i="1"/>
  <c r="AV150" i="1"/>
  <c r="AV149" i="1"/>
  <c r="AV148" i="1"/>
  <c r="AV147" i="1"/>
  <c r="AV146" i="1"/>
  <c r="AU146" i="1"/>
  <c r="AU145" i="1"/>
  <c r="AU142" i="1"/>
  <c r="AU141" i="1"/>
  <c r="AU140" i="1"/>
  <c r="AV139" i="1"/>
  <c r="AU139" i="1"/>
  <c r="AV138" i="1"/>
  <c r="AU138" i="1"/>
  <c r="AU135" i="1"/>
  <c r="AU134" i="1"/>
  <c r="AU128" i="1"/>
  <c r="AV124" i="1"/>
  <c r="AV123" i="1"/>
  <c r="AV126" i="1" s="1"/>
  <c r="AU123" i="1"/>
  <c r="AU126" i="1" s="1"/>
  <c r="AV122" i="1"/>
  <c r="AV121" i="1"/>
  <c r="AV128" i="1" s="1"/>
  <c r="AV118" i="1"/>
  <c r="AU118" i="1"/>
  <c r="AV117" i="1"/>
  <c r="AV116" i="1"/>
  <c r="AV113" i="1"/>
  <c r="AU113" i="1"/>
  <c r="AV112" i="1"/>
  <c r="AV111" i="1"/>
  <c r="AV110" i="1"/>
  <c r="AV109" i="1"/>
  <c r="AV108" i="1"/>
  <c r="AV107" i="1"/>
  <c r="AV106" i="1"/>
  <c r="AU106" i="1"/>
  <c r="AV105" i="1"/>
  <c r="AU105" i="1"/>
  <c r="AV104" i="1"/>
  <c r="AV103" i="1"/>
  <c r="AV102" i="1"/>
  <c r="AV101" i="1"/>
  <c r="AV100" i="1"/>
  <c r="AV99" i="1"/>
  <c r="AU98" i="1"/>
  <c r="AU79" i="1" s="1"/>
  <c r="AV97" i="1"/>
  <c r="AV93" i="1"/>
  <c r="AV89" i="1"/>
  <c r="AV88" i="1"/>
  <c r="AV84" i="1"/>
  <c r="AV82" i="1"/>
  <c r="AV81" i="1"/>
  <c r="AV80" i="1" s="1"/>
  <c r="AU80" i="1"/>
  <c r="AV76" i="1"/>
  <c r="AU76" i="1"/>
  <c r="AV75" i="1"/>
  <c r="AU75" i="1"/>
  <c r="AU74" i="1"/>
  <c r="AU73" i="1"/>
  <c r="AV72" i="1"/>
  <c r="AU72" i="1"/>
  <c r="AV71" i="1"/>
  <c r="AU71" i="1"/>
  <c r="AV70" i="1"/>
  <c r="AU70" i="1"/>
  <c r="AV69" i="1"/>
  <c r="AU69" i="1"/>
  <c r="AV64" i="1"/>
  <c r="AU64" i="1"/>
  <c r="AU63" i="1"/>
  <c r="AV62" i="1"/>
  <c r="AU62" i="1"/>
  <c r="AV61" i="1"/>
  <c r="AU61" i="1"/>
  <c r="AV60" i="1"/>
  <c r="AU60" i="1"/>
  <c r="AV59" i="1"/>
  <c r="AU59" i="1"/>
  <c r="AV58" i="1"/>
  <c r="AU58" i="1"/>
  <c r="AV57" i="1"/>
  <c r="AU57" i="1"/>
  <c r="AU55" i="1"/>
  <c r="AV54" i="1"/>
  <c r="AU54" i="1"/>
  <c r="AU44" i="1"/>
  <c r="AU40" i="1"/>
  <c r="AU33" i="1"/>
  <c r="AU30" i="1"/>
  <c r="AU29" i="1"/>
  <c r="AU26" i="1"/>
  <c r="AU25" i="1"/>
  <c r="AU24" i="1" s="1"/>
  <c r="AU18" i="1"/>
  <c r="AU17" i="1" s="1"/>
  <c r="AU43" i="1" s="1"/>
  <c r="AU12" i="1"/>
  <c r="AU11" i="1" s="1"/>
  <c r="BB411" i="1" l="1"/>
  <c r="BB407" i="1"/>
  <c r="BA410" i="1"/>
  <c r="BA407" i="1" s="1"/>
  <c r="BA411" i="1"/>
  <c r="BA414" i="1" s="1"/>
  <c r="AZ409" i="1"/>
  <c r="AZ358" i="1"/>
  <c r="AZ45" i="1"/>
  <c r="AW132" i="1"/>
  <c r="AW131" i="1" s="1"/>
  <c r="AW130" i="1" s="1"/>
  <c r="AW356" i="1"/>
  <c r="AW354" i="1" s="1"/>
  <c r="AW379" i="1"/>
  <c r="AW378" i="1" s="1"/>
  <c r="AW409" i="1" s="1"/>
  <c r="AW223" i="1"/>
  <c r="AU259" i="1"/>
  <c r="AU226" i="1"/>
  <c r="AU132" i="1" s="1"/>
  <c r="AV227" i="1"/>
  <c r="AU171" i="1"/>
  <c r="AV422" i="1"/>
  <c r="AV417" i="1"/>
  <c r="AV391" i="1"/>
  <c r="AV388" i="1"/>
  <c r="AU380" i="1"/>
  <c r="AU68" i="1" s="1"/>
  <c r="AU67" i="1" s="1"/>
  <c r="AV384" i="1"/>
  <c r="AU379" i="1"/>
  <c r="AU378" i="1" s="1"/>
  <c r="AU358" i="1" s="1"/>
  <c r="AV381" i="1"/>
  <c r="AV380" i="1" s="1"/>
  <c r="AV379" i="1" s="1"/>
  <c r="AV378" i="1" s="1"/>
  <c r="AV409" i="1" s="1"/>
  <c r="AU302" i="1"/>
  <c r="AU225" i="1" s="1"/>
  <c r="AU224" i="1" s="1"/>
  <c r="AU356" i="1" s="1"/>
  <c r="AU354" i="1" s="1"/>
  <c r="AU66" i="1"/>
  <c r="AU351" i="1"/>
  <c r="AV304" i="1"/>
  <c r="AV303" i="1" s="1"/>
  <c r="AV66" i="1" s="1"/>
  <c r="AU137" i="1"/>
  <c r="AU297" i="1"/>
  <c r="AV298" i="1"/>
  <c r="AV297" i="1" s="1"/>
  <c r="AV56" i="1"/>
  <c r="AV136" i="1"/>
  <c r="AV287" i="1"/>
  <c r="AV260" i="1"/>
  <c r="AV259" i="1" s="1"/>
  <c r="AV252" i="1"/>
  <c r="AV226" i="1" s="1"/>
  <c r="AV132" i="1" s="1"/>
  <c r="AV172" i="1"/>
  <c r="AU144" i="1"/>
  <c r="AU143" i="1" s="1"/>
  <c r="AU223" i="1" s="1"/>
  <c r="AU53" i="1"/>
  <c r="AU133" i="1"/>
  <c r="AV171" i="1"/>
  <c r="AU127" i="1"/>
  <c r="AU129" i="1" s="1"/>
  <c r="AU52" i="1"/>
  <c r="AV98" i="1"/>
  <c r="AV79" i="1"/>
  <c r="AV78" i="1" s="1"/>
  <c r="AV77" i="1" s="1"/>
  <c r="AU78" i="1"/>
  <c r="AU77" i="1" s="1"/>
  <c r="AV127" i="1"/>
  <c r="AV129" i="1" s="1"/>
  <c r="AV135" i="1"/>
  <c r="AV55" i="1"/>
  <c r="AV351" i="1"/>
  <c r="AV353" i="1"/>
  <c r="AV352" i="1" s="1"/>
  <c r="AV408" i="1"/>
  <c r="AV401" i="1"/>
  <c r="AV74" i="1"/>
  <c r="AV73" i="1" s="1"/>
  <c r="AU10" i="1"/>
  <c r="AU9" i="1" s="1"/>
  <c r="AU8" i="1" s="1"/>
  <c r="AV302" i="1"/>
  <c r="AV137" i="1" s="1"/>
  <c r="AV368" i="1"/>
  <c r="AV63" i="1" s="1"/>
  <c r="AS393" i="1"/>
  <c r="AS392" i="1"/>
  <c r="AZ410" i="1" l="1"/>
  <c r="AZ407" i="1" s="1"/>
  <c r="AW357" i="1"/>
  <c r="AW410" i="1" s="1"/>
  <c r="AW407" i="1" s="1"/>
  <c r="AW358" i="1"/>
  <c r="AW65" i="1"/>
  <c r="AW51" i="1" s="1"/>
  <c r="AW46" i="1" s="1"/>
  <c r="AW413" i="1" s="1"/>
  <c r="AV68" i="1"/>
  <c r="AV67" i="1" s="1"/>
  <c r="AV133" i="1"/>
  <c r="AV53" i="1"/>
  <c r="AV144" i="1"/>
  <c r="AV143" i="1" s="1"/>
  <c r="AV223" i="1" s="1"/>
  <c r="AU65" i="1"/>
  <c r="AU357" i="1"/>
  <c r="AU409" i="1"/>
  <c r="AU136" i="1"/>
  <c r="AU131" i="1" s="1"/>
  <c r="AU130" i="1" s="1"/>
  <c r="AU411" i="1" s="1"/>
  <c r="AU414" i="1" s="1"/>
  <c r="AU56" i="1"/>
  <c r="AU51" i="1" s="1"/>
  <c r="AU46" i="1" s="1"/>
  <c r="AU413" i="1" s="1"/>
  <c r="AV52" i="1"/>
  <c r="AU412" i="1"/>
  <c r="AU415" i="1" s="1"/>
  <c r="AU45" i="1"/>
  <c r="AV131" i="1"/>
  <c r="AV130" i="1" s="1"/>
  <c r="AV358" i="1"/>
  <c r="AV65" i="1"/>
  <c r="AV357" i="1"/>
  <c r="AV410" i="1" s="1"/>
  <c r="AV407" i="1" s="1"/>
  <c r="AV225" i="1"/>
  <c r="AV224" i="1" s="1"/>
  <c r="AV356" i="1" s="1"/>
  <c r="AV354" i="1" s="1"/>
  <c r="AV412" i="1"/>
  <c r="AS305" i="1"/>
  <c r="AQ12" i="1"/>
  <c r="AQ11" i="1" s="1"/>
  <c r="AQ18" i="1"/>
  <c r="AQ17" i="1" s="1"/>
  <c r="AQ43" i="1" s="1"/>
  <c r="AQ26" i="1"/>
  <c r="AQ25" i="1" s="1"/>
  <c r="AQ30" i="1"/>
  <c r="AQ29" i="1" s="1"/>
  <c r="AQ33" i="1"/>
  <c r="AQ40" i="1"/>
  <c r="AQ44" i="1"/>
  <c r="AQ54" i="1"/>
  <c r="AQ59" i="1"/>
  <c r="AQ60" i="1"/>
  <c r="AQ61" i="1"/>
  <c r="AQ62" i="1"/>
  <c r="AQ69" i="1"/>
  <c r="AQ75" i="1"/>
  <c r="AQ76" i="1"/>
  <c r="AQ80" i="1"/>
  <c r="AQ79" i="1" s="1"/>
  <c r="AP81" i="1"/>
  <c r="AP80" i="1" s="1"/>
  <c r="AP82" i="1"/>
  <c r="AP84" i="1"/>
  <c r="AP88" i="1"/>
  <c r="AP89" i="1"/>
  <c r="AP93" i="1"/>
  <c r="AP97" i="1"/>
  <c r="AQ98" i="1"/>
  <c r="AP99" i="1"/>
  <c r="AP98" i="1" s="1"/>
  <c r="AP100" i="1"/>
  <c r="AP101" i="1"/>
  <c r="AP102" i="1"/>
  <c r="AP103" i="1"/>
  <c r="AP104" i="1"/>
  <c r="AQ106" i="1"/>
  <c r="AQ105" i="1" s="1"/>
  <c r="AP107" i="1"/>
  <c r="AP106" i="1" s="1"/>
  <c r="AP108" i="1"/>
  <c r="AP109" i="1"/>
  <c r="AP110" i="1"/>
  <c r="AP111" i="1"/>
  <c r="AP112" i="1"/>
  <c r="AQ113" i="1"/>
  <c r="AP116" i="1"/>
  <c r="AP113" i="1" s="1"/>
  <c r="AP117" i="1"/>
  <c r="AQ118" i="1"/>
  <c r="AP121" i="1"/>
  <c r="AP118" i="1" s="1"/>
  <c r="AP122" i="1"/>
  <c r="AQ123" i="1"/>
  <c r="AQ70" i="1" s="1"/>
  <c r="AP124" i="1"/>
  <c r="AP123" i="1" s="1"/>
  <c r="AQ126" i="1"/>
  <c r="AP128" i="1"/>
  <c r="AQ128" i="1"/>
  <c r="AQ142" i="1"/>
  <c r="AQ146" i="1"/>
  <c r="AQ145" i="1" s="1"/>
  <c r="AP147" i="1"/>
  <c r="AP146" i="1" s="1"/>
  <c r="AP148" i="1"/>
  <c r="AP149" i="1"/>
  <c r="AP150" i="1"/>
  <c r="AP152" i="1"/>
  <c r="AP153" i="1"/>
  <c r="AP154" i="1"/>
  <c r="AP155" i="1"/>
  <c r="AP158" i="1"/>
  <c r="AP159" i="1"/>
  <c r="AP163" i="1"/>
  <c r="AQ164" i="1"/>
  <c r="AP165" i="1"/>
  <c r="AP164" i="1" s="1"/>
  <c r="AP166" i="1"/>
  <c r="AP167" i="1"/>
  <c r="AP168" i="1"/>
  <c r="AP169" i="1"/>
  <c r="AP170" i="1"/>
  <c r="AQ172" i="1"/>
  <c r="AQ171" i="1" s="1"/>
  <c r="AP173" i="1"/>
  <c r="AP172" i="1" s="1"/>
  <c r="AP174" i="1"/>
  <c r="AP175" i="1"/>
  <c r="AP176" i="1"/>
  <c r="AP177" i="1"/>
  <c r="AP178" i="1"/>
  <c r="AP180" i="1"/>
  <c r="AP181" i="1"/>
  <c r="AP182" i="1"/>
  <c r="AP183" i="1"/>
  <c r="AQ184" i="1"/>
  <c r="AP187" i="1"/>
  <c r="AP184" i="1" s="1"/>
  <c r="AQ188" i="1"/>
  <c r="AP189" i="1"/>
  <c r="AP188" i="1" s="1"/>
  <c r="AP191" i="1"/>
  <c r="AP192" i="1"/>
  <c r="AP193" i="1"/>
  <c r="AQ196" i="1"/>
  <c r="AP198" i="1"/>
  <c r="AP196" i="1" s="1"/>
  <c r="AP200" i="1"/>
  <c r="AQ201" i="1"/>
  <c r="AP202" i="1"/>
  <c r="AP201" i="1" s="1"/>
  <c r="AQ204" i="1"/>
  <c r="AQ203" i="1" s="1"/>
  <c r="AP205" i="1"/>
  <c r="AP204" i="1" s="1"/>
  <c r="AP203" i="1" s="1"/>
  <c r="AQ208" i="1"/>
  <c r="AQ206" i="1" s="1"/>
  <c r="AP210" i="1"/>
  <c r="AP69" i="1" s="1"/>
  <c r="AQ213" i="1"/>
  <c r="AQ212" i="1" s="1"/>
  <c r="AP215" i="1"/>
  <c r="AP213" i="1" s="1"/>
  <c r="AP212" i="1" s="1"/>
  <c r="AP216" i="1"/>
  <c r="AP217" i="1"/>
  <c r="AP218" i="1"/>
  <c r="AP219" i="1"/>
  <c r="AQ227" i="1"/>
  <c r="AQ226" i="1" s="1"/>
  <c r="AP228" i="1"/>
  <c r="AP227" i="1" s="1"/>
  <c r="AP229" i="1"/>
  <c r="AP230" i="1"/>
  <c r="AP231" i="1"/>
  <c r="AP233" i="1"/>
  <c r="AP234" i="1"/>
  <c r="AP235" i="1"/>
  <c r="AP236" i="1"/>
  <c r="AP239" i="1"/>
  <c r="AP240" i="1"/>
  <c r="AP244" i="1"/>
  <c r="AQ245" i="1"/>
  <c r="AP246" i="1"/>
  <c r="AP249" i="1"/>
  <c r="AP245" i="1" s="1"/>
  <c r="AP250" i="1"/>
  <c r="AQ252" i="1"/>
  <c r="AP253" i="1"/>
  <c r="AP252" i="1" s="1"/>
  <c r="AP254" i="1"/>
  <c r="AP255" i="1"/>
  <c r="AP256" i="1"/>
  <c r="AP257" i="1"/>
  <c r="AP258" i="1"/>
  <c r="AQ260" i="1"/>
  <c r="AP261" i="1"/>
  <c r="AP262" i="1"/>
  <c r="AP263" i="1"/>
  <c r="AP264" i="1"/>
  <c r="AP265" i="1"/>
  <c r="AP266" i="1"/>
  <c r="AP268" i="1"/>
  <c r="AP269" i="1"/>
  <c r="AP270" i="1"/>
  <c r="AP271" i="1"/>
  <c r="AQ272" i="1"/>
  <c r="AP275" i="1"/>
  <c r="AP272" i="1" s="1"/>
  <c r="AQ276" i="1"/>
  <c r="AP277" i="1"/>
  <c r="AP276" i="1" s="1"/>
  <c r="AP278" i="1"/>
  <c r="AP279" i="1"/>
  <c r="AP280" i="1"/>
  <c r="AP281" i="1"/>
  <c r="AP282" i="1"/>
  <c r="AP283" i="1"/>
  <c r="AQ284" i="1"/>
  <c r="AP285" i="1"/>
  <c r="AP284" i="1" s="1"/>
  <c r="AQ287" i="1"/>
  <c r="AP288" i="1"/>
  <c r="AP287" i="1" s="1"/>
  <c r="AP290" i="1"/>
  <c r="AP291" i="1"/>
  <c r="AP292" i="1"/>
  <c r="AP293" i="1"/>
  <c r="AQ295" i="1"/>
  <c r="AQ294" i="1" s="1"/>
  <c r="AQ134" i="1" s="1"/>
  <c r="AP296" i="1"/>
  <c r="AP54" i="1" s="1"/>
  <c r="AQ298" i="1"/>
  <c r="AQ297" i="1" s="1"/>
  <c r="AP299" i="1"/>
  <c r="AP59" i="1" s="1"/>
  <c r="AP300" i="1"/>
  <c r="AP61" i="1" s="1"/>
  <c r="AP301" i="1"/>
  <c r="AP62" i="1" s="1"/>
  <c r="AQ304" i="1"/>
  <c r="AQ303" i="1" s="1"/>
  <c r="AP305" i="1"/>
  <c r="AP304" i="1" s="1"/>
  <c r="AP306" i="1"/>
  <c r="AP307" i="1"/>
  <c r="AP308" i="1"/>
  <c r="AP309" i="1"/>
  <c r="AP310" i="1"/>
  <c r="AP311" i="1"/>
  <c r="AP312" i="1"/>
  <c r="AP313" i="1"/>
  <c r="AP314" i="1"/>
  <c r="AP321" i="1"/>
  <c r="AQ322" i="1"/>
  <c r="AP323" i="1"/>
  <c r="AP322" i="1" s="1"/>
  <c r="AP324" i="1"/>
  <c r="AP325" i="1"/>
  <c r="AP326" i="1"/>
  <c r="AQ332" i="1"/>
  <c r="AP333" i="1"/>
  <c r="AP332" i="1" s="1"/>
  <c r="AQ339" i="1"/>
  <c r="AQ338" i="1" s="1"/>
  <c r="AQ337" i="1" s="1"/>
  <c r="AP340" i="1"/>
  <c r="AP339" i="1" s="1"/>
  <c r="AP338" i="1" s="1"/>
  <c r="AP337" i="1" s="1"/>
  <c r="AP341" i="1"/>
  <c r="AP342" i="1"/>
  <c r="AP343" i="1"/>
  <c r="AP344" i="1"/>
  <c r="AQ347" i="1"/>
  <c r="AQ346" i="1" s="1"/>
  <c r="AQ345" i="1" s="1"/>
  <c r="AQ141" i="1" s="1"/>
  <c r="AQ140" i="1" s="1"/>
  <c r="AP348" i="1"/>
  <c r="AP75" i="1" s="1"/>
  <c r="AP349" i="1"/>
  <c r="AQ353" i="1"/>
  <c r="AQ352" i="1" s="1"/>
  <c r="AP355" i="1"/>
  <c r="AQ355" i="1"/>
  <c r="AQ360" i="1"/>
  <c r="AQ359" i="1" s="1"/>
  <c r="AP361" i="1"/>
  <c r="AP360" i="1" s="1"/>
  <c r="AP359" i="1" s="1"/>
  <c r="AQ362" i="1"/>
  <c r="AP364" i="1"/>
  <c r="AP362" i="1" s="1"/>
  <c r="AQ366" i="1"/>
  <c r="AQ365" i="1" s="1"/>
  <c r="AP367" i="1"/>
  <c r="AP60" i="1" s="1"/>
  <c r="AQ369" i="1"/>
  <c r="AQ368" i="1" s="1"/>
  <c r="AQ63" i="1" s="1"/>
  <c r="AP370" i="1"/>
  <c r="AP369" i="1" s="1"/>
  <c r="AP371" i="1"/>
  <c r="AQ372" i="1"/>
  <c r="AP373" i="1"/>
  <c r="AP372" i="1" s="1"/>
  <c r="AQ374" i="1"/>
  <c r="AQ64" i="1" s="1"/>
  <c r="AP375" i="1"/>
  <c r="AP374" i="1" s="1"/>
  <c r="AP64" i="1" s="1"/>
  <c r="AP376" i="1"/>
  <c r="AP377" i="1"/>
  <c r="AQ381" i="1"/>
  <c r="AQ380" i="1" s="1"/>
  <c r="AQ379" i="1" s="1"/>
  <c r="AQ378" i="1" s="1"/>
  <c r="AQ409" i="1" s="1"/>
  <c r="AP382" i="1"/>
  <c r="AP381" i="1" s="1"/>
  <c r="AP383" i="1"/>
  <c r="AQ384" i="1"/>
  <c r="AP385" i="1"/>
  <c r="AP384" i="1" s="1"/>
  <c r="AP386" i="1"/>
  <c r="AP387" i="1"/>
  <c r="AQ388" i="1"/>
  <c r="AP389" i="1"/>
  <c r="AP388" i="1" s="1"/>
  <c r="AP390" i="1"/>
  <c r="AQ391" i="1"/>
  <c r="AP392" i="1"/>
  <c r="AP391" i="1" s="1"/>
  <c r="AP393" i="1"/>
  <c r="AP394" i="1"/>
  <c r="AP395" i="1"/>
  <c r="AP396" i="1"/>
  <c r="AP400" i="1"/>
  <c r="AQ402" i="1"/>
  <c r="AQ74" i="1" s="1"/>
  <c r="AQ73" i="1" s="1"/>
  <c r="AP403" i="1"/>
  <c r="AP402" i="1" s="1"/>
  <c r="AP404" i="1"/>
  <c r="AP405" i="1"/>
  <c r="AQ418" i="1"/>
  <c r="AQ417" i="1" s="1"/>
  <c r="AP419" i="1"/>
  <c r="AP418" i="1" s="1"/>
  <c r="AP420" i="1"/>
  <c r="AP421" i="1"/>
  <c r="AQ422" i="1"/>
  <c r="AP423" i="1"/>
  <c r="AP422" i="1" s="1"/>
  <c r="AP424" i="1"/>
  <c r="AP425" i="1"/>
  <c r="AQ426" i="1"/>
  <c r="AP427" i="1"/>
  <c r="AP426" i="1" s="1"/>
  <c r="AP428" i="1"/>
  <c r="AP429" i="1"/>
  <c r="AP431" i="1"/>
  <c r="AP432" i="1"/>
  <c r="AP433" i="1"/>
  <c r="AP434" i="1"/>
  <c r="AP435" i="1"/>
  <c r="AQ435" i="1"/>
  <c r="AS435" i="1"/>
  <c r="AT434" i="1"/>
  <c r="AT433" i="1"/>
  <c r="AT432" i="1"/>
  <c r="AT431" i="1"/>
  <c r="AT435" i="1" s="1"/>
  <c r="AT429" i="1"/>
  <c r="AT428" i="1"/>
  <c r="AT427" i="1"/>
  <c r="AT426" i="1" s="1"/>
  <c r="AS426" i="1"/>
  <c r="AT425" i="1"/>
  <c r="AT424" i="1"/>
  <c r="AT423" i="1"/>
  <c r="AS422" i="1"/>
  <c r="AS417" i="1" s="1"/>
  <c r="AT421" i="1"/>
  <c r="AT420" i="1"/>
  <c r="AT419" i="1"/>
  <c r="AT418" i="1" s="1"/>
  <c r="AS418" i="1"/>
  <c r="AT405" i="1"/>
  <c r="AT404" i="1"/>
  <c r="AT403" i="1"/>
  <c r="AT402" i="1" s="1"/>
  <c r="AS402" i="1"/>
  <c r="AS401" i="1"/>
  <c r="AT400" i="1"/>
  <c r="AT396" i="1"/>
  <c r="AT395" i="1"/>
  <c r="AT394" i="1"/>
  <c r="AT393" i="1"/>
  <c r="AT392" i="1"/>
  <c r="AS391" i="1"/>
  <c r="AT390" i="1"/>
  <c r="AT389" i="1"/>
  <c r="AS388" i="1"/>
  <c r="AT387" i="1"/>
  <c r="AT386" i="1"/>
  <c r="AT385" i="1"/>
  <c r="AS384" i="1"/>
  <c r="AT383" i="1"/>
  <c r="AT382" i="1"/>
  <c r="AS381" i="1"/>
  <c r="AT377" i="1"/>
  <c r="AT376" i="1"/>
  <c r="AT375" i="1"/>
  <c r="AT374" i="1"/>
  <c r="AS374" i="1"/>
  <c r="AT373" i="1"/>
  <c r="AT372" i="1" s="1"/>
  <c r="AS372" i="1"/>
  <c r="AT371" i="1"/>
  <c r="AT370" i="1"/>
  <c r="AT369" i="1" s="1"/>
  <c r="AT368" i="1" s="1"/>
  <c r="AT63" i="1" s="1"/>
  <c r="AS369" i="1"/>
  <c r="AS368" i="1"/>
  <c r="AT367" i="1"/>
  <c r="AT366" i="1" s="1"/>
  <c r="AT365" i="1" s="1"/>
  <c r="AS366" i="1"/>
  <c r="AS365" i="1"/>
  <c r="AT364" i="1"/>
  <c r="AT362" i="1" s="1"/>
  <c r="AS362" i="1"/>
  <c r="AT361" i="1"/>
  <c r="AT360" i="1" s="1"/>
  <c r="AT359" i="1" s="1"/>
  <c r="AS360" i="1"/>
  <c r="AS359" i="1"/>
  <c r="AS408" i="1" s="1"/>
  <c r="AS355" i="1"/>
  <c r="AT349" i="1"/>
  <c r="AT348" i="1"/>
  <c r="AT347" i="1" s="1"/>
  <c r="AT346" i="1" s="1"/>
  <c r="AT345" i="1" s="1"/>
  <c r="AT141" i="1" s="1"/>
  <c r="AT140" i="1" s="1"/>
  <c r="AS347" i="1"/>
  <c r="AS346" i="1"/>
  <c r="AS345" i="1"/>
  <c r="AT344" i="1"/>
  <c r="AT343" i="1"/>
  <c r="AT342" i="1"/>
  <c r="AT341" i="1"/>
  <c r="AT340" i="1"/>
  <c r="AT339" i="1"/>
  <c r="AS339" i="1"/>
  <c r="AT338" i="1"/>
  <c r="AS338" i="1"/>
  <c r="AT337" i="1"/>
  <c r="AS337" i="1"/>
  <c r="AT333" i="1"/>
  <c r="AT332" i="1" s="1"/>
  <c r="AS332" i="1"/>
  <c r="AS353" i="1" s="1"/>
  <c r="AS352" i="1" s="1"/>
  <c r="AT326" i="1"/>
  <c r="AT325" i="1"/>
  <c r="AT324" i="1"/>
  <c r="AT323" i="1"/>
  <c r="AT322" i="1"/>
  <c r="AS322" i="1"/>
  <c r="AT321" i="1"/>
  <c r="AT314" i="1"/>
  <c r="AT313" i="1"/>
  <c r="AT312" i="1"/>
  <c r="AT311" i="1"/>
  <c r="AT310" i="1"/>
  <c r="AT309" i="1"/>
  <c r="AT308" i="1"/>
  <c r="AT307" i="1"/>
  <c r="AT306" i="1"/>
  <c r="AT305" i="1"/>
  <c r="AS304" i="1"/>
  <c r="AS303" i="1" s="1"/>
  <c r="AT301" i="1"/>
  <c r="AT300" i="1"/>
  <c r="AT299" i="1"/>
  <c r="AS298" i="1"/>
  <c r="AT296" i="1"/>
  <c r="AT295" i="1" s="1"/>
  <c r="AT294" i="1" s="1"/>
  <c r="AT134" i="1" s="1"/>
  <c r="AS295" i="1"/>
  <c r="AS294" i="1"/>
  <c r="AT293" i="1"/>
  <c r="AT292" i="1"/>
  <c r="AT291" i="1"/>
  <c r="AT355" i="1" s="1"/>
  <c r="AT290" i="1"/>
  <c r="AT288" i="1"/>
  <c r="AS287" i="1"/>
  <c r="AT285" i="1"/>
  <c r="AT284" i="1" s="1"/>
  <c r="AS284" i="1"/>
  <c r="AT283" i="1"/>
  <c r="AT282" i="1"/>
  <c r="AT281" i="1"/>
  <c r="AT280" i="1"/>
  <c r="AT279" i="1"/>
  <c r="AT278" i="1"/>
  <c r="AT277" i="1"/>
  <c r="AT276" i="1" s="1"/>
  <c r="AS276" i="1"/>
  <c r="AT275" i="1"/>
  <c r="AT272" i="1" s="1"/>
  <c r="AS272" i="1"/>
  <c r="AT271" i="1"/>
  <c r="AT270" i="1"/>
  <c r="AT269" i="1"/>
  <c r="AT268" i="1"/>
  <c r="AT266" i="1"/>
  <c r="AT265" i="1"/>
  <c r="AT264" i="1"/>
  <c r="AT263" i="1"/>
  <c r="AT262" i="1"/>
  <c r="AT261" i="1"/>
  <c r="AS260" i="1"/>
  <c r="AT258" i="1"/>
  <c r="AT257" i="1"/>
  <c r="AT256" i="1"/>
  <c r="AT255" i="1"/>
  <c r="AT254" i="1"/>
  <c r="AT253" i="1"/>
  <c r="AS252" i="1"/>
  <c r="AT250" i="1"/>
  <c r="AT249" i="1"/>
  <c r="AT246" i="1"/>
  <c r="AT245" i="1"/>
  <c r="AS245" i="1"/>
  <c r="AT244" i="1"/>
  <c r="AT240" i="1"/>
  <c r="AT239" i="1"/>
  <c r="AT236" i="1"/>
  <c r="AT235" i="1"/>
  <c r="AT234" i="1"/>
  <c r="AT233" i="1"/>
  <c r="AT231" i="1"/>
  <c r="AT230" i="1"/>
  <c r="AT229" i="1"/>
  <c r="AT228" i="1"/>
  <c r="AT227" i="1" s="1"/>
  <c r="AS227" i="1"/>
  <c r="AS226" i="1"/>
  <c r="AS132" i="1" s="1"/>
  <c r="AT219" i="1"/>
  <c r="AT218" i="1"/>
  <c r="AT217" i="1"/>
  <c r="AT216" i="1"/>
  <c r="AT215" i="1"/>
  <c r="AT213" i="1"/>
  <c r="AS213" i="1"/>
  <c r="AT212" i="1"/>
  <c r="AS212" i="1"/>
  <c r="AT211" i="1"/>
  <c r="AS211" i="1"/>
  <c r="AT210" i="1"/>
  <c r="AT208" i="1" s="1"/>
  <c r="AT206" i="1" s="1"/>
  <c r="AS208" i="1"/>
  <c r="AS206" i="1"/>
  <c r="AT205" i="1"/>
  <c r="AT204" i="1"/>
  <c r="AS204" i="1"/>
  <c r="AT203" i="1"/>
  <c r="AT222" i="1" s="1"/>
  <c r="AT221" i="1" s="1"/>
  <c r="AS203" i="1"/>
  <c r="AS222" i="1" s="1"/>
  <c r="AS221" i="1" s="1"/>
  <c r="AT202" i="1"/>
  <c r="AT201" i="1" s="1"/>
  <c r="AS201" i="1"/>
  <c r="AT200" i="1"/>
  <c r="AT198" i="1"/>
  <c r="AT196" i="1" s="1"/>
  <c r="AS196" i="1"/>
  <c r="AT193" i="1"/>
  <c r="AT192" i="1"/>
  <c r="AT191" i="1"/>
  <c r="AT189" i="1"/>
  <c r="AT188" i="1" s="1"/>
  <c r="AS188" i="1"/>
  <c r="AT187" i="1"/>
  <c r="AT184" i="1"/>
  <c r="AS184" i="1"/>
  <c r="AT183" i="1"/>
  <c r="AT182" i="1"/>
  <c r="AT181" i="1"/>
  <c r="AT180" i="1"/>
  <c r="AT178" i="1"/>
  <c r="AT177" i="1"/>
  <c r="AT176" i="1"/>
  <c r="AT175" i="1"/>
  <c r="AT174" i="1"/>
  <c r="AT173" i="1"/>
  <c r="AS172" i="1"/>
  <c r="AS171" i="1" s="1"/>
  <c r="AT170" i="1"/>
  <c r="AT169" i="1"/>
  <c r="AT168" i="1"/>
  <c r="AT167" i="1"/>
  <c r="AT166" i="1"/>
  <c r="AT165" i="1"/>
  <c r="AT164" i="1" s="1"/>
  <c r="AT145" i="1" s="1"/>
  <c r="AS164" i="1"/>
  <c r="AT163" i="1"/>
  <c r="AT159" i="1"/>
  <c r="AT158" i="1"/>
  <c r="AT155" i="1"/>
  <c r="AT154" i="1"/>
  <c r="AT153" i="1"/>
  <c r="AT152" i="1"/>
  <c r="AT150" i="1"/>
  <c r="AT149" i="1"/>
  <c r="AT148" i="1"/>
  <c r="AT147" i="1"/>
  <c r="AT146" i="1"/>
  <c r="AS146" i="1"/>
  <c r="AS145" i="1"/>
  <c r="AT142" i="1"/>
  <c r="AS142" i="1"/>
  <c r="AS141" i="1"/>
  <c r="AS140" i="1"/>
  <c r="AT139" i="1"/>
  <c r="AS139" i="1"/>
  <c r="AT138" i="1"/>
  <c r="AS138" i="1"/>
  <c r="AS135" i="1"/>
  <c r="AS134" i="1"/>
  <c r="AS128" i="1"/>
  <c r="AT124" i="1"/>
  <c r="AT123" i="1"/>
  <c r="AT126" i="1" s="1"/>
  <c r="AS123" i="1"/>
  <c r="AS126" i="1" s="1"/>
  <c r="AT122" i="1"/>
  <c r="AT121" i="1"/>
  <c r="AT128" i="1" s="1"/>
  <c r="AT118" i="1"/>
  <c r="AS118" i="1"/>
  <c r="AT117" i="1"/>
  <c r="AT116" i="1"/>
  <c r="AT113" i="1"/>
  <c r="AS113" i="1"/>
  <c r="AT112" i="1"/>
  <c r="AT111" i="1"/>
  <c r="AT110" i="1"/>
  <c r="AT109" i="1"/>
  <c r="AT108" i="1"/>
  <c r="AT107" i="1"/>
  <c r="AT106" i="1"/>
  <c r="AS106" i="1"/>
  <c r="AT105" i="1"/>
  <c r="AS105" i="1"/>
  <c r="AT104" i="1"/>
  <c r="AT103" i="1"/>
  <c r="AT102" i="1"/>
  <c r="AT101" i="1"/>
  <c r="AT100" i="1"/>
  <c r="AT99" i="1"/>
  <c r="AS98" i="1"/>
  <c r="AT97" i="1"/>
  <c r="AT93" i="1"/>
  <c r="AT89" i="1"/>
  <c r="AT88" i="1"/>
  <c r="AT84" i="1"/>
  <c r="AT82" i="1"/>
  <c r="AT81" i="1"/>
  <c r="AT80" i="1" s="1"/>
  <c r="AS80" i="1"/>
  <c r="AT76" i="1"/>
  <c r="AS76" i="1"/>
  <c r="AT75" i="1"/>
  <c r="AS75" i="1"/>
  <c r="AS74" i="1"/>
  <c r="AS73" i="1"/>
  <c r="AT72" i="1"/>
  <c r="AS72" i="1"/>
  <c r="AT71" i="1"/>
  <c r="AS71" i="1"/>
  <c r="AT70" i="1"/>
  <c r="AS70" i="1"/>
  <c r="AT69" i="1"/>
  <c r="AS69" i="1"/>
  <c r="AT64" i="1"/>
  <c r="AS64" i="1"/>
  <c r="AS63" i="1"/>
  <c r="AT62" i="1"/>
  <c r="AS62" i="1"/>
  <c r="AT61" i="1"/>
  <c r="AS61" i="1"/>
  <c r="AT60" i="1"/>
  <c r="AS60" i="1"/>
  <c r="AT59" i="1"/>
  <c r="AS59" i="1"/>
  <c r="AT58" i="1"/>
  <c r="AS58" i="1"/>
  <c r="AT57" i="1"/>
  <c r="AS57" i="1"/>
  <c r="AS55" i="1"/>
  <c r="AT54" i="1"/>
  <c r="AS54" i="1"/>
  <c r="AS44" i="1"/>
  <c r="AS40" i="1"/>
  <c r="AS33" i="1"/>
  <c r="AS30" i="1"/>
  <c r="AS29" i="1" s="1"/>
  <c r="AS26" i="1"/>
  <c r="AS25" i="1" s="1"/>
  <c r="AS24" i="1" s="1"/>
  <c r="AS18" i="1"/>
  <c r="AS17" i="1"/>
  <c r="AS12" i="1"/>
  <c r="AS11" i="1"/>
  <c r="AW411" i="1" l="1"/>
  <c r="AW414" i="1" s="1"/>
  <c r="AW45" i="1"/>
  <c r="AU410" i="1"/>
  <c r="AU407" i="1"/>
  <c r="AV45" i="1"/>
  <c r="AV51" i="1"/>
  <c r="AV46" i="1" s="1"/>
  <c r="AV411" i="1"/>
  <c r="AT388" i="1"/>
  <c r="AS259" i="1"/>
  <c r="AS225" i="1" s="1"/>
  <c r="AS224" i="1" s="1"/>
  <c r="AT287" i="1"/>
  <c r="AS79" i="1"/>
  <c r="AS127" i="1" s="1"/>
  <c r="AS129" i="1" s="1"/>
  <c r="AT422" i="1"/>
  <c r="AT417" i="1" s="1"/>
  <c r="AT391" i="1"/>
  <c r="AT384" i="1"/>
  <c r="AS380" i="1"/>
  <c r="AS68" i="1" s="1"/>
  <c r="AS67" i="1" s="1"/>
  <c r="AT381" i="1"/>
  <c r="AS379" i="1"/>
  <c r="AS378" i="1" s="1"/>
  <c r="AS358" i="1" s="1"/>
  <c r="AS302" i="1"/>
  <c r="AS66" i="1"/>
  <c r="AS351" i="1"/>
  <c r="AT304" i="1"/>
  <c r="AT303" i="1" s="1"/>
  <c r="AS137" i="1"/>
  <c r="AS297" i="1"/>
  <c r="AT298" i="1"/>
  <c r="AT297" i="1"/>
  <c r="AT136" i="1" s="1"/>
  <c r="AT56" i="1"/>
  <c r="AT260" i="1"/>
  <c r="AT259" i="1" s="1"/>
  <c r="AT252" i="1"/>
  <c r="AT226" i="1" s="1"/>
  <c r="AT172" i="1"/>
  <c r="AS144" i="1"/>
  <c r="AS143" i="1" s="1"/>
  <c r="AS223" i="1" s="1"/>
  <c r="AT171" i="1"/>
  <c r="AT98" i="1"/>
  <c r="AT79" i="1" s="1"/>
  <c r="AT127" i="1" s="1"/>
  <c r="AT129" i="1" s="1"/>
  <c r="AP417" i="1"/>
  <c r="AP74" i="1"/>
  <c r="AP73" i="1" s="1"/>
  <c r="AP401" i="1"/>
  <c r="AP368" i="1"/>
  <c r="AP63" i="1" s="1"/>
  <c r="AP353" i="1"/>
  <c r="AP352" i="1" s="1"/>
  <c r="AQ66" i="1"/>
  <c r="AQ302" i="1"/>
  <c r="AQ351" i="1"/>
  <c r="AP380" i="1"/>
  <c r="AP379" i="1" s="1"/>
  <c r="AP378" i="1" s="1"/>
  <c r="AP409" i="1" s="1"/>
  <c r="AQ408" i="1"/>
  <c r="AQ358" i="1"/>
  <c r="AP303" i="1"/>
  <c r="AQ401" i="1"/>
  <c r="AQ357" i="1" s="1"/>
  <c r="AQ410" i="1" s="1"/>
  <c r="AQ68" i="1"/>
  <c r="AQ67" i="1" s="1"/>
  <c r="AP295" i="1"/>
  <c r="AP294" i="1" s="1"/>
  <c r="AP134" i="1" s="1"/>
  <c r="AP260" i="1"/>
  <c r="AP259" i="1" s="1"/>
  <c r="AQ72" i="1"/>
  <c r="AQ71" i="1" s="1"/>
  <c r="AQ211" i="1"/>
  <c r="AQ139" i="1" s="1"/>
  <c r="AQ138" i="1" s="1"/>
  <c r="AQ65" i="1"/>
  <c r="AQ137" i="1"/>
  <c r="AQ56" i="1"/>
  <c r="AQ58" i="1"/>
  <c r="AQ57" i="1" s="1"/>
  <c r="AQ136" i="1"/>
  <c r="AQ222" i="1"/>
  <c r="AQ221" i="1" s="1"/>
  <c r="AQ55" i="1"/>
  <c r="AP171" i="1"/>
  <c r="AP133" i="1" s="1"/>
  <c r="AQ132" i="1"/>
  <c r="AQ144" i="1"/>
  <c r="AQ143" i="1" s="1"/>
  <c r="AQ223" i="1" s="1"/>
  <c r="AP105" i="1"/>
  <c r="AQ52" i="1"/>
  <c r="AQ78" i="1"/>
  <c r="AQ77" i="1" s="1"/>
  <c r="AQ127" i="1"/>
  <c r="AQ129" i="1" s="1"/>
  <c r="AQ24" i="1"/>
  <c r="AP366" i="1"/>
  <c r="AP365" i="1" s="1"/>
  <c r="AP358" i="1" s="1"/>
  <c r="AP347" i="1"/>
  <c r="AP346" i="1" s="1"/>
  <c r="AP345" i="1" s="1"/>
  <c r="AP141" i="1" s="1"/>
  <c r="AP140" i="1" s="1"/>
  <c r="AP298" i="1"/>
  <c r="AQ259" i="1"/>
  <c r="AQ225" i="1" s="1"/>
  <c r="AQ224" i="1" s="1"/>
  <c r="AQ356" i="1" s="1"/>
  <c r="AQ354" i="1" s="1"/>
  <c r="AP226" i="1"/>
  <c r="AP76" i="1"/>
  <c r="AP211" i="1"/>
  <c r="AP139" i="1" s="1"/>
  <c r="AP138" i="1" s="1"/>
  <c r="AP72" i="1"/>
  <c r="AP71" i="1" s="1"/>
  <c r="AP58" i="1"/>
  <c r="AP57" i="1" s="1"/>
  <c r="AP222" i="1"/>
  <c r="AP221" i="1" s="1"/>
  <c r="AP55" i="1"/>
  <c r="AP135" i="1"/>
  <c r="AP145" i="1"/>
  <c r="AP70" i="1"/>
  <c r="AP126" i="1"/>
  <c r="AP79" i="1"/>
  <c r="AQ10" i="1"/>
  <c r="AQ9" i="1" s="1"/>
  <c r="AQ8" i="1" s="1"/>
  <c r="AP208" i="1"/>
  <c r="AP206" i="1" s="1"/>
  <c r="AP142" i="1"/>
  <c r="AQ135" i="1"/>
  <c r="AS43" i="1"/>
  <c r="AS10" i="1"/>
  <c r="AS9" i="1" s="1"/>
  <c r="AS8" i="1" s="1"/>
  <c r="AT144" i="1"/>
  <c r="AT143" i="1" s="1"/>
  <c r="AT302" i="1"/>
  <c r="AT66" i="1"/>
  <c r="AT353" i="1"/>
  <c r="AT352" i="1" s="1"/>
  <c r="AT408" i="1"/>
  <c r="AT401" i="1"/>
  <c r="AT74" i="1"/>
  <c r="AT73" i="1" s="1"/>
  <c r="AT135" i="1"/>
  <c r="AT55" i="1"/>
  <c r="AT137" i="1"/>
  <c r="AR434" i="1"/>
  <c r="AR433" i="1"/>
  <c r="AR432" i="1"/>
  <c r="AR431" i="1"/>
  <c r="AR429" i="1"/>
  <c r="AR428" i="1"/>
  <c r="AR427" i="1"/>
  <c r="AR426" i="1" s="1"/>
  <c r="AR425" i="1"/>
  <c r="AR424" i="1"/>
  <c r="AR423" i="1"/>
  <c r="AR421" i="1"/>
  <c r="AR420" i="1"/>
  <c r="AR419" i="1"/>
  <c r="AR418" i="1" s="1"/>
  <c r="AR405" i="1"/>
  <c r="AR404" i="1"/>
  <c r="AR403" i="1"/>
  <c r="AR402" i="1" s="1"/>
  <c r="AR400" i="1"/>
  <c r="AR396" i="1"/>
  <c r="AR395" i="1"/>
  <c r="AR394" i="1"/>
  <c r="AR393" i="1"/>
  <c r="AR392" i="1"/>
  <c r="AR390" i="1"/>
  <c r="AR389" i="1"/>
  <c r="AR388" i="1" s="1"/>
  <c r="AR387" i="1"/>
  <c r="AR386" i="1"/>
  <c r="AR385" i="1"/>
  <c r="AR383" i="1"/>
  <c r="AR382" i="1"/>
  <c r="AR377" i="1"/>
  <c r="AR376" i="1"/>
  <c r="AR375" i="1"/>
  <c r="AR374" i="1"/>
  <c r="AR373" i="1"/>
  <c r="AR372" i="1" s="1"/>
  <c r="AR371" i="1"/>
  <c r="AR370" i="1"/>
  <c r="AR369" i="1" s="1"/>
  <c r="AR367" i="1"/>
  <c r="AR366" i="1"/>
  <c r="AR365" i="1"/>
  <c r="AR364" i="1"/>
  <c r="AR362" i="1" s="1"/>
  <c r="AR361" i="1"/>
  <c r="AR360" i="1"/>
  <c r="AR359" i="1"/>
  <c r="AR408" i="1" s="1"/>
  <c r="AR349" i="1"/>
  <c r="AR348" i="1"/>
  <c r="AR347" i="1"/>
  <c r="AR346" i="1"/>
  <c r="AR345" i="1"/>
  <c r="AR344" i="1"/>
  <c r="AR343" i="1"/>
  <c r="AR342" i="1"/>
  <c r="AR341" i="1"/>
  <c r="AR340" i="1"/>
  <c r="AR339" i="1" s="1"/>
  <c r="AR338" i="1" s="1"/>
  <c r="AR333" i="1"/>
  <c r="AR332" i="1" s="1"/>
  <c r="AR326" i="1"/>
  <c r="AR325" i="1"/>
  <c r="AR324" i="1"/>
  <c r="AR323" i="1"/>
  <c r="AR322" i="1" s="1"/>
  <c r="AR321" i="1"/>
  <c r="AR314" i="1"/>
  <c r="AR313" i="1"/>
  <c r="AR312" i="1"/>
  <c r="AR311" i="1"/>
  <c r="AR310" i="1"/>
  <c r="AR309" i="1"/>
  <c r="AR308" i="1"/>
  <c r="AR307" i="1"/>
  <c r="AR306" i="1"/>
  <c r="AR305" i="1"/>
  <c r="AR301" i="1"/>
  <c r="AR300" i="1"/>
  <c r="AR299" i="1"/>
  <c r="AR296" i="1"/>
  <c r="AR295" i="1"/>
  <c r="AR294" i="1"/>
  <c r="AR293" i="1"/>
  <c r="AR292" i="1"/>
  <c r="AR291" i="1"/>
  <c r="AR355" i="1" s="1"/>
  <c r="AR290" i="1"/>
  <c r="AR288" i="1"/>
  <c r="AR285" i="1"/>
  <c r="AR284" i="1"/>
  <c r="AR283" i="1"/>
  <c r="AR282" i="1"/>
  <c r="AR281" i="1"/>
  <c r="AR280" i="1"/>
  <c r="AR279" i="1"/>
  <c r="AR278" i="1"/>
  <c r="AR277" i="1"/>
  <c r="AR276" i="1" s="1"/>
  <c r="AR275" i="1"/>
  <c r="AR272" i="1" s="1"/>
  <c r="AR271" i="1"/>
  <c r="AR270" i="1"/>
  <c r="AR269" i="1"/>
  <c r="AR268" i="1"/>
  <c r="AR266" i="1"/>
  <c r="AR265" i="1"/>
  <c r="AR264" i="1"/>
  <c r="AR263" i="1"/>
  <c r="AR262" i="1"/>
  <c r="AR261" i="1"/>
  <c r="AR258" i="1"/>
  <c r="AR257" i="1"/>
  <c r="AR256" i="1"/>
  <c r="AR255" i="1"/>
  <c r="AR254" i="1"/>
  <c r="AR253" i="1"/>
  <c r="AR250" i="1"/>
  <c r="AR249" i="1"/>
  <c r="AR246" i="1"/>
  <c r="AR245" i="1"/>
  <c r="AR244" i="1"/>
  <c r="AR240" i="1"/>
  <c r="AR239" i="1"/>
  <c r="AR236" i="1"/>
  <c r="AR235" i="1"/>
  <c r="AR234" i="1"/>
  <c r="AR233" i="1"/>
  <c r="AR231" i="1"/>
  <c r="AR230" i="1"/>
  <c r="AR229" i="1"/>
  <c r="AR228" i="1"/>
  <c r="AR227" i="1" s="1"/>
  <c r="AR219" i="1"/>
  <c r="AR142" i="1" s="1"/>
  <c r="AR218" i="1"/>
  <c r="AR217" i="1"/>
  <c r="AR216" i="1"/>
  <c r="AR215" i="1"/>
  <c r="AR213" i="1"/>
  <c r="AR212" i="1"/>
  <c r="AR211" i="1"/>
  <c r="AR210" i="1"/>
  <c r="AR208" i="1" s="1"/>
  <c r="AR206" i="1" s="1"/>
  <c r="AR205" i="1"/>
  <c r="AR204" i="1"/>
  <c r="AR203" i="1"/>
  <c r="AR222" i="1" s="1"/>
  <c r="AR221" i="1" s="1"/>
  <c r="AR202" i="1"/>
  <c r="AR201" i="1" s="1"/>
  <c r="AR200" i="1"/>
  <c r="AR198" i="1"/>
  <c r="AR196" i="1"/>
  <c r="AR193" i="1"/>
  <c r="AR192" i="1"/>
  <c r="AR191" i="1"/>
  <c r="AR189" i="1"/>
  <c r="AR188" i="1" s="1"/>
  <c r="AR187" i="1"/>
  <c r="AR184" i="1"/>
  <c r="AR183" i="1"/>
  <c r="AR182" i="1"/>
  <c r="AR181" i="1"/>
  <c r="AR180" i="1"/>
  <c r="AR178" i="1"/>
  <c r="AR177" i="1"/>
  <c r="AR176" i="1"/>
  <c r="AR175" i="1"/>
  <c r="AR174" i="1"/>
  <c r="AR173" i="1"/>
  <c r="AR170" i="1"/>
  <c r="AR169" i="1"/>
  <c r="AR168" i="1"/>
  <c r="AR167" i="1"/>
  <c r="AR166" i="1"/>
  <c r="AR165" i="1"/>
  <c r="AR164" i="1" s="1"/>
  <c r="AR145" i="1" s="1"/>
  <c r="AR163" i="1"/>
  <c r="AR159" i="1"/>
  <c r="AR158" i="1"/>
  <c r="AR155" i="1"/>
  <c r="AR154" i="1"/>
  <c r="AR153" i="1"/>
  <c r="AR152" i="1"/>
  <c r="AR150" i="1"/>
  <c r="AR149" i="1"/>
  <c r="AR148" i="1"/>
  <c r="AR147" i="1"/>
  <c r="AR146" i="1"/>
  <c r="AR141" i="1"/>
  <c r="AR140" i="1"/>
  <c r="AR134" i="1"/>
  <c r="AR124" i="1"/>
  <c r="AR123" i="1"/>
  <c r="AR126" i="1" s="1"/>
  <c r="AR122" i="1"/>
  <c r="AR121" i="1"/>
  <c r="AR128" i="1" s="1"/>
  <c r="AR118" i="1"/>
  <c r="AR117" i="1"/>
  <c r="AR116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7" i="1"/>
  <c r="AR93" i="1"/>
  <c r="AR89" i="1"/>
  <c r="AR88" i="1"/>
  <c r="AR84" i="1"/>
  <c r="AR82" i="1"/>
  <c r="AR81" i="1"/>
  <c r="AR80" i="1" s="1"/>
  <c r="AR76" i="1"/>
  <c r="AR75" i="1"/>
  <c r="AR70" i="1"/>
  <c r="AR69" i="1"/>
  <c r="AR64" i="1"/>
  <c r="AR62" i="1"/>
  <c r="AR61" i="1"/>
  <c r="AR60" i="1"/>
  <c r="AR59" i="1"/>
  <c r="AR58" i="1"/>
  <c r="AR57" i="1"/>
  <c r="AR54" i="1"/>
  <c r="AS53" i="1" l="1"/>
  <c r="AT133" i="1"/>
  <c r="AT53" i="1"/>
  <c r="AT380" i="1"/>
  <c r="AT379" i="1" s="1"/>
  <c r="AT378" i="1" s="1"/>
  <c r="AT357" i="1" s="1"/>
  <c r="AS133" i="1"/>
  <c r="AT351" i="1"/>
  <c r="AT78" i="1"/>
  <c r="AT77" i="1" s="1"/>
  <c r="AT412" i="1" s="1"/>
  <c r="AS78" i="1"/>
  <c r="AS77" i="1" s="1"/>
  <c r="AS52" i="1"/>
  <c r="AS65" i="1"/>
  <c r="AS357" i="1"/>
  <c r="AS409" i="1"/>
  <c r="AS356" i="1"/>
  <c r="AS354" i="1" s="1"/>
  <c r="AS136" i="1"/>
  <c r="AS56" i="1"/>
  <c r="AT132" i="1"/>
  <c r="AT225" i="1"/>
  <c r="AT224" i="1" s="1"/>
  <c r="AT356" i="1" s="1"/>
  <c r="AT354" i="1" s="1"/>
  <c r="AT52" i="1"/>
  <c r="AS412" i="1"/>
  <c r="AS415" i="1" s="1"/>
  <c r="AQ53" i="1"/>
  <c r="AQ133" i="1"/>
  <c r="AQ131" i="1" s="1"/>
  <c r="AQ130" i="1" s="1"/>
  <c r="AQ411" i="1" s="1"/>
  <c r="AQ414" i="1" s="1"/>
  <c r="AP297" i="1"/>
  <c r="AP225" i="1" s="1"/>
  <c r="AP224" i="1" s="1"/>
  <c r="AP356" i="1" s="1"/>
  <c r="AP354" i="1" s="1"/>
  <c r="AP351" i="1"/>
  <c r="AQ45" i="1"/>
  <c r="AQ412" i="1"/>
  <c r="AQ415" i="1" s="1"/>
  <c r="AP53" i="1"/>
  <c r="AP66" i="1"/>
  <c r="AP302" i="1"/>
  <c r="AQ407" i="1"/>
  <c r="AP68" i="1"/>
  <c r="AP67" i="1" s="1"/>
  <c r="AP408" i="1"/>
  <c r="AP357" i="1"/>
  <c r="AP65" i="1"/>
  <c r="AP137" i="1"/>
  <c r="AP52" i="1"/>
  <c r="AP78" i="1"/>
  <c r="AP77" i="1" s="1"/>
  <c r="AP127" i="1"/>
  <c r="AP129" i="1" s="1"/>
  <c r="AP132" i="1"/>
  <c r="AP144" i="1"/>
  <c r="AP143" i="1" s="1"/>
  <c r="AP223" i="1" s="1"/>
  <c r="AQ51" i="1"/>
  <c r="AQ46" i="1" s="1"/>
  <c r="AQ413" i="1" s="1"/>
  <c r="AT131" i="1"/>
  <c r="AT130" i="1" s="1"/>
  <c r="AT223" i="1"/>
  <c r="AR287" i="1"/>
  <c r="AR435" i="1"/>
  <c r="AR422" i="1"/>
  <c r="AR417" i="1" s="1"/>
  <c r="AR381" i="1"/>
  <c r="AR304" i="1"/>
  <c r="AR303" i="1" s="1"/>
  <c r="AR298" i="1"/>
  <c r="AR260" i="1"/>
  <c r="AR252" i="1"/>
  <c r="AR226" i="1" s="1"/>
  <c r="AR172" i="1"/>
  <c r="AR171" i="1"/>
  <c r="AR98" i="1"/>
  <c r="AR79" i="1" s="1"/>
  <c r="AR144" i="1"/>
  <c r="AR143" i="1" s="1"/>
  <c r="AR223" i="1" s="1"/>
  <c r="AR135" i="1"/>
  <c r="AR55" i="1"/>
  <c r="AR259" i="1"/>
  <c r="AR53" i="1" s="1"/>
  <c r="AR353" i="1"/>
  <c r="AR352" i="1" s="1"/>
  <c r="AR72" i="1"/>
  <c r="AR71" i="1" s="1"/>
  <c r="AR337" i="1"/>
  <c r="AR139" i="1" s="1"/>
  <c r="AR138" i="1" s="1"/>
  <c r="AR368" i="1"/>
  <c r="AR63" i="1" s="1"/>
  <c r="AR384" i="1"/>
  <c r="AR391" i="1"/>
  <c r="AR401" i="1"/>
  <c r="AR74" i="1"/>
  <c r="AR73" i="1" s="1"/>
  <c r="AR351" i="1"/>
  <c r="AR297" i="1"/>
  <c r="AR66" i="1"/>
  <c r="AR302" i="1"/>
  <c r="AO392" i="1"/>
  <c r="AO393" i="1"/>
  <c r="AO386" i="1"/>
  <c r="AO385" i="1"/>
  <c r="AO228" i="1"/>
  <c r="AO337" i="1"/>
  <c r="AM12" i="1"/>
  <c r="AM11" i="1" s="1"/>
  <c r="AM18" i="1"/>
  <c r="AM17" i="1" s="1"/>
  <c r="AM43" i="1" s="1"/>
  <c r="AM26" i="1"/>
  <c r="AM25" i="1" s="1"/>
  <c r="AM30" i="1"/>
  <c r="AM29" i="1" s="1"/>
  <c r="AM33" i="1"/>
  <c r="AM40" i="1"/>
  <c r="AM44" i="1"/>
  <c r="AM54" i="1"/>
  <c r="AM59" i="1"/>
  <c r="AM60" i="1"/>
  <c r="AM61" i="1"/>
  <c r="AM62" i="1"/>
  <c r="AM69" i="1"/>
  <c r="AM75" i="1"/>
  <c r="AM76" i="1"/>
  <c r="AM80" i="1"/>
  <c r="AM79" i="1" s="1"/>
  <c r="AL81" i="1"/>
  <c r="AL80" i="1" s="1"/>
  <c r="AL82" i="1"/>
  <c r="AL84" i="1"/>
  <c r="AL88" i="1"/>
  <c r="AL89" i="1"/>
  <c r="AL93" i="1"/>
  <c r="AL97" i="1"/>
  <c r="AM98" i="1"/>
  <c r="AL99" i="1"/>
  <c r="AL98" i="1" s="1"/>
  <c r="AL100" i="1"/>
  <c r="AL101" i="1"/>
  <c r="AL102" i="1"/>
  <c r="AL103" i="1"/>
  <c r="AL104" i="1"/>
  <c r="AM106" i="1"/>
  <c r="AM105" i="1" s="1"/>
  <c r="AL107" i="1"/>
  <c r="AL106" i="1" s="1"/>
  <c r="AL108" i="1"/>
  <c r="AL109" i="1"/>
  <c r="AL110" i="1"/>
  <c r="AL111" i="1"/>
  <c r="AL112" i="1"/>
  <c r="AM113" i="1"/>
  <c r="AL116" i="1"/>
  <c r="AL113" i="1" s="1"/>
  <c r="AL117" i="1"/>
  <c r="AM118" i="1"/>
  <c r="AL121" i="1"/>
  <c r="AL118" i="1" s="1"/>
  <c r="AL122" i="1"/>
  <c r="AM123" i="1"/>
  <c r="AM70" i="1" s="1"/>
  <c r="AL124" i="1"/>
  <c r="AL123" i="1" s="1"/>
  <c r="AM126" i="1"/>
  <c r="AL128" i="1"/>
  <c r="AM128" i="1"/>
  <c r="AM142" i="1"/>
  <c r="AM146" i="1"/>
  <c r="AM145" i="1" s="1"/>
  <c r="AL147" i="1"/>
  <c r="AL146" i="1" s="1"/>
  <c r="AL148" i="1"/>
  <c r="AL149" i="1"/>
  <c r="AL150" i="1"/>
  <c r="AL152" i="1"/>
  <c r="AL153" i="1"/>
  <c r="AL154" i="1"/>
  <c r="AL155" i="1"/>
  <c r="AL158" i="1"/>
  <c r="AL159" i="1"/>
  <c r="AL163" i="1"/>
  <c r="AM164" i="1"/>
  <c r="AL165" i="1"/>
  <c r="AL164" i="1" s="1"/>
  <c r="AL166" i="1"/>
  <c r="AL167" i="1"/>
  <c r="AL168" i="1"/>
  <c r="AL169" i="1"/>
  <c r="AL170" i="1"/>
  <c r="AM172" i="1"/>
  <c r="AM171" i="1" s="1"/>
  <c r="AL173" i="1"/>
  <c r="AL172" i="1" s="1"/>
  <c r="AL174" i="1"/>
  <c r="AL175" i="1"/>
  <c r="AL176" i="1"/>
  <c r="AL177" i="1"/>
  <c r="AL178" i="1"/>
  <c r="AL180" i="1"/>
  <c r="AL181" i="1"/>
  <c r="AL182" i="1"/>
  <c r="AL183" i="1"/>
  <c r="AM184" i="1"/>
  <c r="AL187" i="1"/>
  <c r="AL184" i="1" s="1"/>
  <c r="AM188" i="1"/>
  <c r="AL189" i="1"/>
  <c r="AL188" i="1" s="1"/>
  <c r="AL191" i="1"/>
  <c r="AL192" i="1"/>
  <c r="AL193" i="1"/>
  <c r="AM196" i="1"/>
  <c r="AL198" i="1"/>
  <c r="AL196" i="1" s="1"/>
  <c r="AL200" i="1"/>
  <c r="AM201" i="1"/>
  <c r="AL202" i="1"/>
  <c r="AL201" i="1" s="1"/>
  <c r="AM204" i="1"/>
  <c r="AM203" i="1" s="1"/>
  <c r="AL205" i="1"/>
  <c r="AL204" i="1" s="1"/>
  <c r="AL203" i="1" s="1"/>
  <c r="AM208" i="1"/>
  <c r="AM206" i="1" s="1"/>
  <c r="AL210" i="1"/>
  <c r="AL69" i="1" s="1"/>
  <c r="AM213" i="1"/>
  <c r="AM212" i="1" s="1"/>
  <c r="AL215" i="1"/>
  <c r="AL213" i="1" s="1"/>
  <c r="AL212" i="1" s="1"/>
  <c r="AL216" i="1"/>
  <c r="AL217" i="1"/>
  <c r="AL218" i="1"/>
  <c r="AL219" i="1"/>
  <c r="AM227" i="1"/>
  <c r="AM226" i="1" s="1"/>
  <c r="AL228" i="1"/>
  <c r="AL227" i="1" s="1"/>
  <c r="AL229" i="1"/>
  <c r="AL230" i="1"/>
  <c r="AL231" i="1"/>
  <c r="AL233" i="1"/>
  <c r="AL234" i="1"/>
  <c r="AL235" i="1"/>
  <c r="AL236" i="1"/>
  <c r="AL239" i="1"/>
  <c r="AL240" i="1"/>
  <c r="AL244" i="1"/>
  <c r="AM245" i="1"/>
  <c r="AL246" i="1"/>
  <c r="AL249" i="1"/>
  <c r="AL245" i="1" s="1"/>
  <c r="AL250" i="1"/>
  <c r="AM252" i="1"/>
  <c r="AL253" i="1"/>
  <c r="AL252" i="1" s="1"/>
  <c r="AL254" i="1"/>
  <c r="AL255" i="1"/>
  <c r="AL256" i="1"/>
  <c r="AL257" i="1"/>
  <c r="AL258" i="1"/>
  <c r="AM260" i="1"/>
  <c r="AL261" i="1"/>
  <c r="AL262" i="1"/>
  <c r="AL263" i="1"/>
  <c r="AL264" i="1"/>
  <c r="AL265" i="1"/>
  <c r="AL266" i="1"/>
  <c r="AL268" i="1"/>
  <c r="AL269" i="1"/>
  <c r="AL270" i="1"/>
  <c r="AL271" i="1"/>
  <c r="AM272" i="1"/>
  <c r="AL275" i="1"/>
  <c r="AL272" i="1" s="1"/>
  <c r="AM276" i="1"/>
  <c r="AM259" i="1" s="1"/>
  <c r="AL277" i="1"/>
  <c r="AL276" i="1" s="1"/>
  <c r="AL278" i="1"/>
  <c r="AL279" i="1"/>
  <c r="AL280" i="1"/>
  <c r="AL281" i="1"/>
  <c r="AL282" i="1"/>
  <c r="AL283" i="1"/>
  <c r="AM284" i="1"/>
  <c r="AL285" i="1"/>
  <c r="AL284" i="1" s="1"/>
  <c r="AM287" i="1"/>
  <c r="AL288" i="1"/>
  <c r="AL287" i="1" s="1"/>
  <c r="AL290" i="1"/>
  <c r="AL291" i="1"/>
  <c r="AL292" i="1"/>
  <c r="AL293" i="1"/>
  <c r="AM295" i="1"/>
  <c r="AM294" i="1" s="1"/>
  <c r="AM134" i="1" s="1"/>
  <c r="AL296" i="1"/>
  <c r="AL54" i="1" s="1"/>
  <c r="AM298" i="1"/>
  <c r="AM297" i="1" s="1"/>
  <c r="AL299" i="1"/>
  <c r="AL59" i="1" s="1"/>
  <c r="AL300" i="1"/>
  <c r="AL61" i="1" s="1"/>
  <c r="AL301" i="1"/>
  <c r="AL62" i="1" s="1"/>
  <c r="AM304" i="1"/>
  <c r="AM303" i="1" s="1"/>
  <c r="AL305" i="1"/>
  <c r="AL304" i="1" s="1"/>
  <c r="AL306" i="1"/>
  <c r="AL307" i="1"/>
  <c r="AL308" i="1"/>
  <c r="AL309" i="1"/>
  <c r="AL310" i="1"/>
  <c r="AL311" i="1"/>
  <c r="AL312" i="1"/>
  <c r="AL313" i="1"/>
  <c r="AL314" i="1"/>
  <c r="AL321" i="1"/>
  <c r="AM322" i="1"/>
  <c r="AL323" i="1"/>
  <c r="AL322" i="1" s="1"/>
  <c r="AL324" i="1"/>
  <c r="AL325" i="1"/>
  <c r="AL326" i="1"/>
  <c r="AM332" i="1"/>
  <c r="AL333" i="1"/>
  <c r="AL332" i="1" s="1"/>
  <c r="AM339" i="1"/>
  <c r="AM338" i="1" s="1"/>
  <c r="AM337" i="1" s="1"/>
  <c r="AL340" i="1"/>
  <c r="AL339" i="1" s="1"/>
  <c r="AL338" i="1" s="1"/>
  <c r="AL337" i="1" s="1"/>
  <c r="AL341" i="1"/>
  <c r="AL342" i="1"/>
  <c r="AL343" i="1"/>
  <c r="AL344" i="1"/>
  <c r="AM347" i="1"/>
  <c r="AM346" i="1" s="1"/>
  <c r="AM345" i="1" s="1"/>
  <c r="AM141" i="1" s="1"/>
  <c r="AM140" i="1" s="1"/>
  <c r="AL348" i="1"/>
  <c r="AL75" i="1" s="1"/>
  <c r="AL349" i="1"/>
  <c r="AM353" i="1"/>
  <c r="AM352" i="1" s="1"/>
  <c r="AL355" i="1"/>
  <c r="AM355" i="1"/>
  <c r="AM360" i="1"/>
  <c r="AM359" i="1" s="1"/>
  <c r="AL361" i="1"/>
  <c r="AL360" i="1" s="1"/>
  <c r="AL359" i="1" s="1"/>
  <c r="AM362" i="1"/>
  <c r="AL364" i="1"/>
  <c r="AL362" i="1" s="1"/>
  <c r="AM366" i="1"/>
  <c r="AM365" i="1" s="1"/>
  <c r="AL367" i="1"/>
  <c r="AL60" i="1" s="1"/>
  <c r="AM369" i="1"/>
  <c r="AM368" i="1" s="1"/>
  <c r="AM63" i="1" s="1"/>
  <c r="AL370" i="1"/>
  <c r="AL369" i="1" s="1"/>
  <c r="AL371" i="1"/>
  <c r="AM372" i="1"/>
  <c r="AL373" i="1"/>
  <c r="AL372" i="1" s="1"/>
  <c r="AM374" i="1"/>
  <c r="AM64" i="1" s="1"/>
  <c r="AL375" i="1"/>
  <c r="AL374" i="1" s="1"/>
  <c r="AL64" i="1" s="1"/>
  <c r="AL376" i="1"/>
  <c r="AL377" i="1"/>
  <c r="AM381" i="1"/>
  <c r="AM380" i="1" s="1"/>
  <c r="AM379" i="1" s="1"/>
  <c r="AM378" i="1" s="1"/>
  <c r="AM409" i="1" s="1"/>
  <c r="AL382" i="1"/>
  <c r="AL381" i="1" s="1"/>
  <c r="AL383" i="1"/>
  <c r="AM384" i="1"/>
  <c r="AL385" i="1"/>
  <c r="AL384" i="1" s="1"/>
  <c r="AL386" i="1"/>
  <c r="AL387" i="1"/>
  <c r="AM388" i="1"/>
  <c r="AL389" i="1"/>
  <c r="AL388" i="1" s="1"/>
  <c r="AL390" i="1"/>
  <c r="AM391" i="1"/>
  <c r="AL392" i="1"/>
  <c r="AL391" i="1" s="1"/>
  <c r="AL393" i="1"/>
  <c r="AL394" i="1"/>
  <c r="AL395" i="1"/>
  <c r="AL396" i="1"/>
  <c r="AL400" i="1"/>
  <c r="AM402" i="1"/>
  <c r="AM74" i="1" s="1"/>
  <c r="AM73" i="1" s="1"/>
  <c r="AL403" i="1"/>
  <c r="AL402" i="1" s="1"/>
  <c r="AL404" i="1"/>
  <c r="AL405" i="1"/>
  <c r="AM418" i="1"/>
  <c r="AM417" i="1" s="1"/>
  <c r="AL419" i="1"/>
  <c r="AL418" i="1" s="1"/>
  <c r="AL420" i="1"/>
  <c r="AL421" i="1"/>
  <c r="AM422" i="1"/>
  <c r="AL423" i="1"/>
  <c r="AL422" i="1" s="1"/>
  <c r="AL424" i="1"/>
  <c r="AL425" i="1"/>
  <c r="AM426" i="1"/>
  <c r="AL427" i="1"/>
  <c r="AL426" i="1" s="1"/>
  <c r="AL428" i="1"/>
  <c r="AL429" i="1"/>
  <c r="AL432" i="1"/>
  <c r="AL433" i="1"/>
  <c r="AL434" i="1"/>
  <c r="AL435" i="1"/>
  <c r="AM435" i="1"/>
  <c r="AO435" i="1"/>
  <c r="AO426" i="1"/>
  <c r="AO422" i="1"/>
  <c r="AO417" i="1" s="1"/>
  <c r="AO418" i="1"/>
  <c r="AO402" i="1"/>
  <c r="AO401" i="1"/>
  <c r="AO391" i="1"/>
  <c r="AO388" i="1"/>
  <c r="AO384" i="1"/>
  <c r="AO381" i="1"/>
  <c r="AO374" i="1"/>
  <c r="AO372" i="1"/>
  <c r="AO369" i="1"/>
  <c r="AO368" i="1"/>
  <c r="AO366" i="1"/>
  <c r="AO365" i="1"/>
  <c r="AO362" i="1"/>
  <c r="AO360" i="1"/>
  <c r="AO359" i="1"/>
  <c r="AO408" i="1" s="1"/>
  <c r="AO355" i="1"/>
  <c r="AO347" i="1"/>
  <c r="AO346" i="1"/>
  <c r="AO345" i="1"/>
  <c r="AO339" i="1"/>
  <c r="AO338" i="1"/>
  <c r="AO332" i="1"/>
  <c r="AO353" i="1" s="1"/>
  <c r="AO352" i="1" s="1"/>
  <c r="AO322" i="1"/>
  <c r="AO304" i="1"/>
  <c r="AO303" i="1" s="1"/>
  <c r="AO298" i="1"/>
  <c r="AO297" i="1" s="1"/>
  <c r="AO295" i="1"/>
  <c r="AO294" i="1"/>
  <c r="AO287" i="1"/>
  <c r="AO284" i="1"/>
  <c r="AO276" i="1"/>
  <c r="AO272" i="1"/>
  <c r="AO260" i="1"/>
  <c r="AO259" i="1" s="1"/>
  <c r="AO252" i="1"/>
  <c r="AO245" i="1"/>
  <c r="AO227" i="1"/>
  <c r="AO226" i="1"/>
  <c r="AO213" i="1"/>
  <c r="AO212" i="1"/>
  <c r="AO211" i="1"/>
  <c r="AO208" i="1"/>
  <c r="AO206" i="1"/>
  <c r="AO204" i="1"/>
  <c r="AO203" i="1"/>
  <c r="AO222" i="1" s="1"/>
  <c r="AO221" i="1" s="1"/>
  <c r="AO201" i="1"/>
  <c r="AO196" i="1"/>
  <c r="AO188" i="1"/>
  <c r="AO184" i="1"/>
  <c r="AO172" i="1"/>
  <c r="AO171" i="1" s="1"/>
  <c r="AO164" i="1"/>
  <c r="AO146" i="1"/>
  <c r="AO145" i="1"/>
  <c r="AO142" i="1"/>
  <c r="AO141" i="1"/>
  <c r="AO140" i="1"/>
  <c r="AO139" i="1"/>
  <c r="AO138" i="1" s="1"/>
  <c r="AO135" i="1"/>
  <c r="AO134" i="1"/>
  <c r="AO132" i="1"/>
  <c r="AO128" i="1"/>
  <c r="AO126" i="1"/>
  <c r="AO123" i="1"/>
  <c r="AO118" i="1"/>
  <c r="AO113" i="1"/>
  <c r="AO106" i="1"/>
  <c r="AO105" i="1"/>
  <c r="AO98" i="1"/>
  <c r="AO80" i="1"/>
  <c r="AO76" i="1"/>
  <c r="AO75" i="1"/>
  <c r="AO74" i="1"/>
  <c r="AO73" i="1"/>
  <c r="AO72" i="1"/>
  <c r="AO71" i="1"/>
  <c r="AO70" i="1"/>
  <c r="AO69" i="1"/>
  <c r="AO64" i="1"/>
  <c r="AO63" i="1"/>
  <c r="AO62" i="1"/>
  <c r="AO61" i="1"/>
  <c r="AO60" i="1"/>
  <c r="AO59" i="1"/>
  <c r="AO58" i="1"/>
  <c r="AO57" i="1"/>
  <c r="AO55" i="1"/>
  <c r="AO54" i="1"/>
  <c r="AO44" i="1"/>
  <c r="AO40" i="1"/>
  <c r="AO33" i="1"/>
  <c r="AO30" i="1"/>
  <c r="AO29" i="1"/>
  <c r="AO26" i="1"/>
  <c r="AO25" i="1"/>
  <c r="AO24" i="1" s="1"/>
  <c r="AO18" i="1"/>
  <c r="AO17" i="1" s="1"/>
  <c r="AO43" i="1" s="1"/>
  <c r="AO12" i="1"/>
  <c r="AO11" i="1" s="1"/>
  <c r="AO10" i="1" l="1"/>
  <c r="AO9" i="1" s="1"/>
  <c r="AO8" i="1" s="1"/>
  <c r="AS131" i="1"/>
  <c r="AS130" i="1" s="1"/>
  <c r="AT45" i="1"/>
  <c r="AT68" i="1"/>
  <c r="AT67" i="1" s="1"/>
  <c r="AT411" i="1"/>
  <c r="AS51" i="1"/>
  <c r="AS46" i="1" s="1"/>
  <c r="AS413" i="1" s="1"/>
  <c r="AT358" i="1"/>
  <c r="AT409" i="1"/>
  <c r="AT65" i="1"/>
  <c r="AT51" i="1" s="1"/>
  <c r="AT46" i="1" s="1"/>
  <c r="AS410" i="1"/>
  <c r="AS407" i="1" s="1"/>
  <c r="AS45" i="1"/>
  <c r="AS411" i="1"/>
  <c r="AS414" i="1" s="1"/>
  <c r="AP131" i="1"/>
  <c r="AP130" i="1" s="1"/>
  <c r="AP411" i="1" s="1"/>
  <c r="AP45" i="1"/>
  <c r="AP412" i="1"/>
  <c r="AP410" i="1"/>
  <c r="AP407" i="1"/>
  <c r="AP56" i="1"/>
  <c r="AP51" i="1" s="1"/>
  <c r="AP46" i="1" s="1"/>
  <c r="AP136" i="1"/>
  <c r="AR380" i="1"/>
  <c r="AR379" i="1" s="1"/>
  <c r="AR378" i="1" s="1"/>
  <c r="AR358" i="1" s="1"/>
  <c r="AR133" i="1"/>
  <c r="AR65" i="1"/>
  <c r="AR225" i="1"/>
  <c r="AR224" i="1" s="1"/>
  <c r="AR356" i="1" s="1"/>
  <c r="AR354" i="1" s="1"/>
  <c r="AR132" i="1"/>
  <c r="AR127" i="1"/>
  <c r="AR129" i="1" s="1"/>
  <c r="AR52" i="1"/>
  <c r="AR78" i="1"/>
  <c r="AR77" i="1" s="1"/>
  <c r="AR412" i="1"/>
  <c r="AR409" i="1"/>
  <c r="AR68" i="1"/>
  <c r="AR67" i="1" s="1"/>
  <c r="AR137" i="1"/>
  <c r="AR136" i="1"/>
  <c r="AR56" i="1"/>
  <c r="AR51" i="1" s="1"/>
  <c r="AR46" i="1" s="1"/>
  <c r="AR357" i="1"/>
  <c r="AR131" i="1"/>
  <c r="AR130" i="1" s="1"/>
  <c r="AO380" i="1"/>
  <c r="AO68" i="1" s="1"/>
  <c r="AO67" i="1" s="1"/>
  <c r="AO56" i="1"/>
  <c r="AO136" i="1"/>
  <c r="AO79" i="1"/>
  <c r="AO52" i="1" s="1"/>
  <c r="AO379" i="1"/>
  <c r="AO378" i="1" s="1"/>
  <c r="AO358" i="1" s="1"/>
  <c r="AO357" i="1"/>
  <c r="AO302" i="1"/>
  <c r="AO66" i="1"/>
  <c r="AO351" i="1"/>
  <c r="AO225" i="1"/>
  <c r="AO224" i="1" s="1"/>
  <c r="AO356" i="1" s="1"/>
  <c r="AO354" i="1" s="1"/>
  <c r="AO144" i="1"/>
  <c r="AO143" i="1" s="1"/>
  <c r="AO223" i="1" s="1"/>
  <c r="AO53" i="1"/>
  <c r="AO133" i="1"/>
  <c r="AO127" i="1"/>
  <c r="AO129" i="1" s="1"/>
  <c r="AL417" i="1"/>
  <c r="AL74" i="1"/>
  <c r="AL73" i="1" s="1"/>
  <c r="AL401" i="1"/>
  <c r="AL368" i="1"/>
  <c r="AL63" i="1" s="1"/>
  <c r="AL353" i="1"/>
  <c r="AL352" i="1" s="1"/>
  <c r="AM66" i="1"/>
  <c r="AM351" i="1"/>
  <c r="AM302" i="1"/>
  <c r="AL380" i="1"/>
  <c r="AL379" i="1" s="1"/>
  <c r="AL378" i="1" s="1"/>
  <c r="AL409" i="1" s="1"/>
  <c r="AM358" i="1"/>
  <c r="AM408" i="1"/>
  <c r="AL303" i="1"/>
  <c r="AL366" i="1"/>
  <c r="AL365" i="1" s="1"/>
  <c r="AL357" i="1" s="1"/>
  <c r="AL347" i="1"/>
  <c r="AL346" i="1" s="1"/>
  <c r="AL345" i="1" s="1"/>
  <c r="AL141" i="1" s="1"/>
  <c r="AL140" i="1" s="1"/>
  <c r="AL298" i="1"/>
  <c r="AM225" i="1"/>
  <c r="AM224" i="1" s="1"/>
  <c r="AM356" i="1" s="1"/>
  <c r="AM354" i="1" s="1"/>
  <c r="AM72" i="1"/>
  <c r="AM71" i="1" s="1"/>
  <c r="AM211" i="1"/>
  <c r="AM139" i="1" s="1"/>
  <c r="AM138" i="1" s="1"/>
  <c r="AM65" i="1"/>
  <c r="AM137" i="1"/>
  <c r="AM56" i="1"/>
  <c r="AM58" i="1"/>
  <c r="AM57" i="1" s="1"/>
  <c r="AM136" i="1"/>
  <c r="AM222" i="1"/>
  <c r="AM221" i="1" s="1"/>
  <c r="AM55" i="1"/>
  <c r="AL171" i="1"/>
  <c r="AM132" i="1"/>
  <c r="AM144" i="1"/>
  <c r="AM143" i="1" s="1"/>
  <c r="AM223" i="1" s="1"/>
  <c r="AL105" i="1"/>
  <c r="AM52" i="1"/>
  <c r="AM78" i="1"/>
  <c r="AM77" i="1" s="1"/>
  <c r="AM127" i="1"/>
  <c r="AM129" i="1" s="1"/>
  <c r="AM24" i="1"/>
  <c r="AM401" i="1"/>
  <c r="AM357" i="1" s="1"/>
  <c r="AM410" i="1" s="1"/>
  <c r="AM68" i="1"/>
  <c r="AM67" i="1" s="1"/>
  <c r="AL295" i="1"/>
  <c r="AL294" i="1" s="1"/>
  <c r="AL134" i="1" s="1"/>
  <c r="AL260" i="1"/>
  <c r="AL259" i="1" s="1"/>
  <c r="AL226" i="1"/>
  <c r="AL76" i="1"/>
  <c r="AL211" i="1"/>
  <c r="AL139" i="1" s="1"/>
  <c r="AL138" i="1" s="1"/>
  <c r="AL72" i="1"/>
  <c r="AL71" i="1" s="1"/>
  <c r="AL58" i="1"/>
  <c r="AL57" i="1" s="1"/>
  <c r="AL222" i="1"/>
  <c r="AL221" i="1" s="1"/>
  <c r="AL55" i="1"/>
  <c r="AL135" i="1"/>
  <c r="AM133" i="1"/>
  <c r="AL145" i="1"/>
  <c r="AL70" i="1"/>
  <c r="AL126" i="1"/>
  <c r="AM53" i="1"/>
  <c r="AL79" i="1"/>
  <c r="AM10" i="1"/>
  <c r="AM9" i="1" s="1"/>
  <c r="AM8" i="1" s="1"/>
  <c r="AL208" i="1"/>
  <c r="AL206" i="1" s="1"/>
  <c r="AL142" i="1"/>
  <c r="AM135" i="1"/>
  <c r="AN349" i="1"/>
  <c r="AT410" i="1" l="1"/>
  <c r="AT407" i="1" s="1"/>
  <c r="AR410" i="1"/>
  <c r="AR411" i="1"/>
  <c r="AR407" i="1"/>
  <c r="AR45" i="1"/>
  <c r="AO65" i="1"/>
  <c r="AO78" i="1"/>
  <c r="AO77" i="1" s="1"/>
  <c r="AO409" i="1"/>
  <c r="AO410" i="1" s="1"/>
  <c r="AO137" i="1"/>
  <c r="AO131" i="1" s="1"/>
  <c r="AO130" i="1" s="1"/>
  <c r="AO411" i="1" s="1"/>
  <c r="AO414" i="1" s="1"/>
  <c r="AO51" i="1"/>
  <c r="AO46" i="1" s="1"/>
  <c r="AO413" i="1" s="1"/>
  <c r="AO412" i="1"/>
  <c r="AO415" i="1" s="1"/>
  <c r="AO45" i="1"/>
  <c r="AL137" i="1"/>
  <c r="AM51" i="1"/>
  <c r="AM46" i="1" s="1"/>
  <c r="AM413" i="1" s="1"/>
  <c r="AL133" i="1"/>
  <c r="AL66" i="1"/>
  <c r="AL302" i="1"/>
  <c r="AL65" i="1" s="1"/>
  <c r="AM407" i="1"/>
  <c r="AL68" i="1"/>
  <c r="AL67" i="1" s="1"/>
  <c r="AL358" i="1"/>
  <c r="AL408" i="1"/>
  <c r="AL52" i="1"/>
  <c r="AL78" i="1"/>
  <c r="AL77" i="1" s="1"/>
  <c r="AL127" i="1"/>
  <c r="AL129" i="1" s="1"/>
  <c r="AL132" i="1"/>
  <c r="AL144" i="1"/>
  <c r="AL143" i="1" s="1"/>
  <c r="AL223" i="1" s="1"/>
  <c r="AL225" i="1"/>
  <c r="AL224" i="1" s="1"/>
  <c r="AM45" i="1"/>
  <c r="AM412" i="1"/>
  <c r="AM415" i="1" s="1"/>
  <c r="AL53" i="1"/>
  <c r="AM131" i="1"/>
  <c r="AM130" i="1" s="1"/>
  <c r="AM411" i="1" s="1"/>
  <c r="AM414" i="1" s="1"/>
  <c r="AL297" i="1"/>
  <c r="AL351" i="1"/>
  <c r="AN434" i="1"/>
  <c r="AN433" i="1"/>
  <c r="AN432" i="1"/>
  <c r="AN431" i="1"/>
  <c r="AN435" i="1" s="1"/>
  <c r="AN429" i="1"/>
  <c r="AN428" i="1"/>
  <c r="AN427" i="1"/>
  <c r="AN426" i="1" s="1"/>
  <c r="AN425" i="1"/>
  <c r="AN424" i="1"/>
  <c r="AN423" i="1"/>
  <c r="AN421" i="1"/>
  <c r="AN420" i="1"/>
  <c r="AN419" i="1"/>
  <c r="AN418" i="1" s="1"/>
  <c r="AN405" i="1"/>
  <c r="AN404" i="1"/>
  <c r="AN403" i="1"/>
  <c r="AN402" i="1" s="1"/>
  <c r="AN400" i="1"/>
  <c r="AN396" i="1"/>
  <c r="AN395" i="1"/>
  <c r="AN394" i="1"/>
  <c r="AN393" i="1"/>
  <c r="AN392" i="1"/>
  <c r="AN390" i="1"/>
  <c r="AN389" i="1"/>
  <c r="AN387" i="1"/>
  <c r="AN386" i="1"/>
  <c r="AN385" i="1"/>
  <c r="AN383" i="1"/>
  <c r="AN382" i="1"/>
  <c r="AN377" i="1"/>
  <c r="AN376" i="1"/>
  <c r="AN375" i="1"/>
  <c r="AN374" i="1"/>
  <c r="AN373" i="1"/>
  <c r="AN372" i="1" s="1"/>
  <c r="AN371" i="1"/>
  <c r="AN370" i="1"/>
  <c r="AN369" i="1" s="1"/>
  <c r="AN367" i="1"/>
  <c r="AN366" i="1" s="1"/>
  <c r="AN365" i="1" s="1"/>
  <c r="AN364" i="1"/>
  <c r="AN362" i="1" s="1"/>
  <c r="AN361" i="1"/>
  <c r="AN360" i="1" s="1"/>
  <c r="AN359" i="1" s="1"/>
  <c r="AN348" i="1"/>
  <c r="AN347" i="1" s="1"/>
  <c r="AN346" i="1" s="1"/>
  <c r="AN345" i="1" s="1"/>
  <c r="AN141" i="1" s="1"/>
  <c r="AN140" i="1" s="1"/>
  <c r="AN344" i="1"/>
  <c r="AN343" i="1"/>
  <c r="AN342" i="1"/>
  <c r="AN341" i="1"/>
  <c r="AN340" i="1"/>
  <c r="AN339" i="1"/>
  <c r="AN338" i="1"/>
  <c r="AN337" i="1"/>
  <c r="AN333" i="1"/>
  <c r="AN332" i="1" s="1"/>
  <c r="AN326" i="1"/>
  <c r="AN325" i="1"/>
  <c r="AN324" i="1"/>
  <c r="AN323" i="1"/>
  <c r="AN322" i="1" s="1"/>
  <c r="AN321" i="1"/>
  <c r="AN314" i="1"/>
  <c r="AN313" i="1"/>
  <c r="AN312" i="1"/>
  <c r="AN311" i="1"/>
  <c r="AN310" i="1"/>
  <c r="AN309" i="1"/>
  <c r="AN308" i="1"/>
  <c r="AN307" i="1"/>
  <c r="AN306" i="1"/>
  <c r="AN305" i="1"/>
  <c r="AN301" i="1"/>
  <c r="AN300" i="1"/>
  <c r="AN299" i="1"/>
  <c r="AN296" i="1"/>
  <c r="AN295" i="1" s="1"/>
  <c r="AN294" i="1" s="1"/>
  <c r="AN134" i="1" s="1"/>
  <c r="AN293" i="1"/>
  <c r="AN292" i="1"/>
  <c r="AN291" i="1"/>
  <c r="AN355" i="1" s="1"/>
  <c r="AN290" i="1"/>
  <c r="AN288" i="1"/>
  <c r="AN285" i="1"/>
  <c r="AN284" i="1" s="1"/>
  <c r="AN283" i="1"/>
  <c r="AN282" i="1"/>
  <c r="AN281" i="1"/>
  <c r="AN280" i="1"/>
  <c r="AN279" i="1"/>
  <c r="AN278" i="1"/>
  <c r="AN277" i="1"/>
  <c r="AN276" i="1" s="1"/>
  <c r="AN275" i="1"/>
  <c r="AN272" i="1"/>
  <c r="AN271" i="1"/>
  <c r="AN270" i="1"/>
  <c r="AN269" i="1"/>
  <c r="AN268" i="1"/>
  <c r="AN266" i="1"/>
  <c r="AN265" i="1"/>
  <c r="AN264" i="1"/>
  <c r="AN263" i="1"/>
  <c r="AN262" i="1"/>
  <c r="AN261" i="1"/>
  <c r="AN258" i="1"/>
  <c r="AN257" i="1"/>
  <c r="AN256" i="1"/>
  <c r="AN255" i="1"/>
  <c r="AN254" i="1"/>
  <c r="AN253" i="1"/>
  <c r="AN250" i="1"/>
  <c r="AN249" i="1"/>
  <c r="AN246" i="1"/>
  <c r="AN245" i="1"/>
  <c r="AN244" i="1"/>
  <c r="AN240" i="1"/>
  <c r="AN239" i="1"/>
  <c r="AN236" i="1"/>
  <c r="AN235" i="1"/>
  <c r="AN234" i="1"/>
  <c r="AN233" i="1"/>
  <c r="AN231" i="1"/>
  <c r="AN230" i="1"/>
  <c r="AN229" i="1"/>
  <c r="AN228" i="1"/>
  <c r="AN227" i="1" s="1"/>
  <c r="AN219" i="1"/>
  <c r="AN218" i="1"/>
  <c r="AN217" i="1"/>
  <c r="AN216" i="1"/>
  <c r="AN215" i="1"/>
  <c r="AN213" i="1"/>
  <c r="AN212" i="1"/>
  <c r="AN211" i="1"/>
  <c r="AN210" i="1"/>
  <c r="AN208" i="1" s="1"/>
  <c r="AN206" i="1" s="1"/>
  <c r="AN205" i="1"/>
  <c r="AN204" i="1"/>
  <c r="AN203" i="1"/>
  <c r="AN222" i="1" s="1"/>
  <c r="AN221" i="1" s="1"/>
  <c r="AN202" i="1"/>
  <c r="AN201" i="1" s="1"/>
  <c r="AN200" i="1"/>
  <c r="AN198" i="1"/>
  <c r="AN196" i="1" s="1"/>
  <c r="AN193" i="1"/>
  <c r="AN192" i="1"/>
  <c r="AN191" i="1"/>
  <c r="AN189" i="1"/>
  <c r="AN188" i="1" s="1"/>
  <c r="AN187" i="1"/>
  <c r="AN184" i="1"/>
  <c r="AN183" i="1"/>
  <c r="AN182" i="1"/>
  <c r="AN181" i="1"/>
  <c r="AN180" i="1"/>
  <c r="AN178" i="1"/>
  <c r="AN177" i="1"/>
  <c r="AN176" i="1"/>
  <c r="AN175" i="1"/>
  <c r="AN174" i="1"/>
  <c r="AN173" i="1"/>
  <c r="AN170" i="1"/>
  <c r="AN169" i="1"/>
  <c r="AN168" i="1"/>
  <c r="AN167" i="1"/>
  <c r="AN166" i="1"/>
  <c r="AN165" i="1"/>
  <c r="AN164" i="1" s="1"/>
  <c r="AN145" i="1" s="1"/>
  <c r="AN163" i="1"/>
  <c r="AN159" i="1"/>
  <c r="AN158" i="1"/>
  <c r="AN155" i="1"/>
  <c r="AN154" i="1"/>
  <c r="AN153" i="1"/>
  <c r="AN152" i="1"/>
  <c r="AN150" i="1"/>
  <c r="AN149" i="1"/>
  <c r="AN148" i="1"/>
  <c r="AN147" i="1"/>
  <c r="AN146" i="1"/>
  <c r="AN142" i="1"/>
  <c r="AN139" i="1"/>
  <c r="AN138" i="1"/>
  <c r="AN124" i="1"/>
  <c r="AN123" i="1"/>
  <c r="AN126" i="1" s="1"/>
  <c r="AN122" i="1"/>
  <c r="AN121" i="1"/>
  <c r="AN128" i="1" s="1"/>
  <c r="AN118" i="1"/>
  <c r="AN117" i="1"/>
  <c r="AN116" i="1"/>
  <c r="AN113" i="1"/>
  <c r="AN112" i="1"/>
  <c r="AN111" i="1"/>
  <c r="AN110" i="1"/>
  <c r="AN109" i="1"/>
  <c r="AN108" i="1"/>
  <c r="AN107" i="1"/>
  <c r="AN106" i="1" s="1"/>
  <c r="AN105" i="1" s="1"/>
  <c r="AN104" i="1"/>
  <c r="AN103" i="1"/>
  <c r="AN102" i="1"/>
  <c r="AN101" i="1"/>
  <c r="AN100" i="1"/>
  <c r="AN99" i="1"/>
  <c r="AN97" i="1"/>
  <c r="AN93" i="1"/>
  <c r="AN89" i="1"/>
  <c r="AN88" i="1"/>
  <c r="AN84" i="1"/>
  <c r="AN82" i="1"/>
  <c r="AN81" i="1"/>
  <c r="AN80" i="1" s="1"/>
  <c r="AN76" i="1"/>
  <c r="AN75" i="1"/>
  <c r="AN72" i="1"/>
  <c r="AN71" i="1"/>
  <c r="AN70" i="1"/>
  <c r="AN69" i="1"/>
  <c r="AN64" i="1"/>
  <c r="AN62" i="1"/>
  <c r="AN61" i="1"/>
  <c r="AN60" i="1"/>
  <c r="AN59" i="1"/>
  <c r="AN58" i="1"/>
  <c r="AN57" i="1"/>
  <c r="AN54" i="1"/>
  <c r="AO407" i="1" l="1"/>
  <c r="AL56" i="1"/>
  <c r="AL51" i="1" s="1"/>
  <c r="AL46" i="1" s="1"/>
  <c r="AL136" i="1"/>
  <c r="AL131" i="1"/>
  <c r="AL130" i="1" s="1"/>
  <c r="AL411" i="1" s="1"/>
  <c r="AL45" i="1"/>
  <c r="AL412" i="1"/>
  <c r="AL356" i="1"/>
  <c r="AL354" i="1" s="1"/>
  <c r="AL410" i="1"/>
  <c r="AL407" i="1" s="1"/>
  <c r="AN422" i="1"/>
  <c r="AN417" i="1" s="1"/>
  <c r="AN298" i="1"/>
  <c r="AN297" i="1" s="1"/>
  <c r="AN136" i="1" s="1"/>
  <c r="AN391" i="1"/>
  <c r="AN388" i="1"/>
  <c r="AN384" i="1"/>
  <c r="AN381" i="1"/>
  <c r="AN304" i="1"/>
  <c r="AN303" i="1" s="1"/>
  <c r="AN56" i="1"/>
  <c r="AN287" i="1"/>
  <c r="AN260" i="1"/>
  <c r="AN252" i="1"/>
  <c r="AN226" i="1" s="1"/>
  <c r="AN132" i="1" s="1"/>
  <c r="AN172" i="1"/>
  <c r="AN171" i="1"/>
  <c r="AN98" i="1"/>
  <c r="AN79" i="1" s="1"/>
  <c r="AN135" i="1"/>
  <c r="AN55" i="1"/>
  <c r="AN302" i="1"/>
  <c r="AN137" i="1" s="1"/>
  <c r="AN66" i="1"/>
  <c r="AN368" i="1"/>
  <c r="AN63" i="1" s="1"/>
  <c r="AN401" i="1"/>
  <c r="AN74" i="1"/>
  <c r="AN73" i="1" s="1"/>
  <c r="AN353" i="1"/>
  <c r="AN352" i="1" s="1"/>
  <c r="AN408" i="1"/>
  <c r="AK435" i="1"/>
  <c r="AK426" i="1"/>
  <c r="AK422" i="1"/>
  <c r="AK417" i="1" s="1"/>
  <c r="AK418" i="1"/>
  <c r="AK402" i="1"/>
  <c r="AK401" i="1"/>
  <c r="AK391" i="1"/>
  <c r="AK388" i="1"/>
  <c r="AK384" i="1"/>
  <c r="AK381" i="1"/>
  <c r="AK374" i="1"/>
  <c r="AK372" i="1"/>
  <c r="AK369" i="1"/>
  <c r="AK368" i="1"/>
  <c r="AK366" i="1"/>
  <c r="AK365" i="1"/>
  <c r="AK362" i="1"/>
  <c r="AK360" i="1"/>
  <c r="AK359" i="1"/>
  <c r="AK408" i="1" s="1"/>
  <c r="AK355" i="1"/>
  <c r="AK347" i="1"/>
  <c r="AK346" i="1"/>
  <c r="AK345" i="1"/>
  <c r="AK339" i="1"/>
  <c r="AK338" i="1"/>
  <c r="AK337" i="1"/>
  <c r="AK332" i="1"/>
  <c r="AK353" i="1" s="1"/>
  <c r="AK352" i="1" s="1"/>
  <c r="AK322" i="1"/>
  <c r="AK304" i="1"/>
  <c r="AK303" i="1" s="1"/>
  <c r="AK298" i="1"/>
  <c r="AK295" i="1"/>
  <c r="AK294" i="1"/>
  <c r="AK287" i="1"/>
  <c r="AK284" i="1"/>
  <c r="AK276" i="1"/>
  <c r="AK272" i="1"/>
  <c r="AK260" i="1"/>
  <c r="AK252" i="1"/>
  <c r="AK245" i="1"/>
  <c r="AK227" i="1"/>
  <c r="AK226" i="1"/>
  <c r="AK213" i="1"/>
  <c r="AK212" i="1"/>
  <c r="AK211" i="1"/>
  <c r="AK208" i="1"/>
  <c r="AK206" i="1"/>
  <c r="AK204" i="1"/>
  <c r="AK203" i="1"/>
  <c r="AK222" i="1" s="1"/>
  <c r="AK221" i="1" s="1"/>
  <c r="AK201" i="1"/>
  <c r="AK196" i="1"/>
  <c r="AK188" i="1"/>
  <c r="AK184" i="1"/>
  <c r="AK172" i="1"/>
  <c r="AK171" i="1" s="1"/>
  <c r="AK144" i="1" s="1"/>
  <c r="AK143" i="1" s="1"/>
  <c r="AK223" i="1" s="1"/>
  <c r="AK164" i="1"/>
  <c r="AK146" i="1"/>
  <c r="AK145" i="1"/>
  <c r="AK142" i="1"/>
  <c r="AK141" i="1"/>
  <c r="AK140" i="1"/>
  <c r="AK139" i="1"/>
  <c r="AK138" i="1"/>
  <c r="AK135" i="1"/>
  <c r="AK134" i="1"/>
  <c r="AK132" i="1"/>
  <c r="AK128" i="1"/>
  <c r="AK123" i="1"/>
  <c r="AK126" i="1" s="1"/>
  <c r="AK118" i="1"/>
  <c r="AK113" i="1"/>
  <c r="AK106" i="1"/>
  <c r="AK105" i="1"/>
  <c r="AK98" i="1"/>
  <c r="AK80" i="1"/>
  <c r="AK76" i="1"/>
  <c r="AK75" i="1"/>
  <c r="AK74" i="1"/>
  <c r="AK73" i="1"/>
  <c r="AK72" i="1"/>
  <c r="AK71" i="1"/>
  <c r="AK70" i="1"/>
  <c r="AK69" i="1"/>
  <c r="AK64" i="1"/>
  <c r="AK63" i="1"/>
  <c r="AK62" i="1"/>
  <c r="AK61" i="1"/>
  <c r="AK60" i="1"/>
  <c r="AK59" i="1"/>
  <c r="AK58" i="1"/>
  <c r="AK57" i="1"/>
  <c r="AK55" i="1"/>
  <c r="AK54" i="1"/>
  <c r="AK44" i="1"/>
  <c r="AK40" i="1"/>
  <c r="AK33" i="1"/>
  <c r="AK30" i="1"/>
  <c r="AK29" i="1" s="1"/>
  <c r="AK26" i="1"/>
  <c r="AK25" i="1" s="1"/>
  <c r="AK18" i="1"/>
  <c r="AK17" i="1" s="1"/>
  <c r="AK12" i="1"/>
  <c r="AK11" i="1"/>
  <c r="AK24" i="1" l="1"/>
  <c r="AN351" i="1"/>
  <c r="AN380" i="1"/>
  <c r="AN379" i="1" s="1"/>
  <c r="AN378" i="1" s="1"/>
  <c r="AN409" i="1" s="1"/>
  <c r="AN357" i="1"/>
  <c r="AN68" i="1"/>
  <c r="AN67" i="1" s="1"/>
  <c r="AN259" i="1"/>
  <c r="AN133" i="1" s="1"/>
  <c r="AN131" i="1" s="1"/>
  <c r="AN130" i="1" s="1"/>
  <c r="AN144" i="1"/>
  <c r="AN143" i="1" s="1"/>
  <c r="AN223" i="1" s="1"/>
  <c r="AN127" i="1"/>
  <c r="AN129" i="1" s="1"/>
  <c r="AN78" i="1"/>
  <c r="AN77" i="1" s="1"/>
  <c r="AN52" i="1"/>
  <c r="AN65" i="1"/>
  <c r="AN412" i="1"/>
  <c r="AK259" i="1"/>
  <c r="AK133" i="1" s="1"/>
  <c r="AK79" i="1"/>
  <c r="AK127" i="1" s="1"/>
  <c r="AK129" i="1" s="1"/>
  <c r="AK380" i="1"/>
  <c r="AK68" i="1" s="1"/>
  <c r="AK67" i="1" s="1"/>
  <c r="AK379" i="1"/>
  <c r="AK378" i="1" s="1"/>
  <c r="AK409" i="1" s="1"/>
  <c r="AK302" i="1"/>
  <c r="AK66" i="1"/>
  <c r="AK351" i="1"/>
  <c r="AK137" i="1"/>
  <c r="AK297" i="1"/>
  <c r="AK53" i="1"/>
  <c r="AK43" i="1"/>
  <c r="AK10" i="1"/>
  <c r="AK9" i="1" s="1"/>
  <c r="AK8" i="1" s="1"/>
  <c r="AI435" i="1"/>
  <c r="AJ434" i="1"/>
  <c r="AJ433" i="1"/>
  <c r="AJ432" i="1"/>
  <c r="AJ431" i="1"/>
  <c r="AJ435" i="1" s="1"/>
  <c r="AJ429" i="1"/>
  <c r="AJ428" i="1"/>
  <c r="AJ427" i="1"/>
  <c r="AJ426" i="1" s="1"/>
  <c r="AI426" i="1"/>
  <c r="AJ425" i="1"/>
  <c r="AJ424" i="1"/>
  <c r="AJ423" i="1"/>
  <c r="AI422" i="1"/>
  <c r="AJ421" i="1"/>
  <c r="AJ420" i="1"/>
  <c r="AJ419" i="1"/>
  <c r="AJ418" i="1"/>
  <c r="AI418" i="1"/>
  <c r="AI417" i="1"/>
  <c r="AJ405" i="1"/>
  <c r="AJ404" i="1"/>
  <c r="AJ403" i="1"/>
  <c r="AJ402" i="1" s="1"/>
  <c r="AI402" i="1"/>
  <c r="AI401" i="1"/>
  <c r="AJ400" i="1"/>
  <c r="AJ396" i="1"/>
  <c r="AJ395" i="1"/>
  <c r="AJ394" i="1"/>
  <c r="AJ393" i="1"/>
  <c r="AJ392" i="1"/>
  <c r="AI391" i="1"/>
  <c r="AJ390" i="1"/>
  <c r="AJ389" i="1"/>
  <c r="AI388" i="1"/>
  <c r="AJ387" i="1"/>
  <c r="AJ386" i="1"/>
  <c r="AJ385" i="1"/>
  <c r="AI384" i="1"/>
  <c r="AJ383" i="1"/>
  <c r="AJ382" i="1"/>
  <c r="AI381" i="1"/>
  <c r="AJ377" i="1"/>
  <c r="AJ376" i="1"/>
  <c r="AJ375" i="1"/>
  <c r="AI374" i="1"/>
  <c r="AJ373" i="1"/>
  <c r="AJ372" i="1"/>
  <c r="AI372" i="1"/>
  <c r="AJ371" i="1"/>
  <c r="AJ370" i="1"/>
  <c r="AJ369" i="1"/>
  <c r="AI369" i="1"/>
  <c r="AJ368" i="1"/>
  <c r="AI368" i="1"/>
  <c r="AJ367" i="1"/>
  <c r="AJ366" i="1" s="1"/>
  <c r="AJ365" i="1" s="1"/>
  <c r="AI366" i="1"/>
  <c r="AI365" i="1"/>
  <c r="AJ364" i="1"/>
  <c r="AJ362" i="1"/>
  <c r="AI362" i="1"/>
  <c r="AJ361" i="1"/>
  <c r="AJ360" i="1" s="1"/>
  <c r="AJ359" i="1" s="1"/>
  <c r="AI360" i="1"/>
  <c r="AI359" i="1"/>
  <c r="AI408" i="1" s="1"/>
  <c r="AI355" i="1"/>
  <c r="AJ349" i="1"/>
  <c r="AJ348" i="1"/>
  <c r="AJ347" i="1"/>
  <c r="AI347" i="1"/>
  <c r="AJ346" i="1"/>
  <c r="AI346" i="1"/>
  <c r="AJ345" i="1"/>
  <c r="AI345" i="1"/>
  <c r="AJ344" i="1"/>
  <c r="AJ343" i="1"/>
  <c r="AJ342" i="1"/>
  <c r="AJ341" i="1"/>
  <c r="AJ340" i="1"/>
  <c r="AJ339" i="1" s="1"/>
  <c r="AJ338" i="1" s="1"/>
  <c r="AI339" i="1"/>
  <c r="AI338" i="1"/>
  <c r="AI337" i="1"/>
  <c r="AJ333" i="1"/>
  <c r="AJ332" i="1" s="1"/>
  <c r="AI332" i="1"/>
  <c r="AI353" i="1" s="1"/>
  <c r="AI352" i="1" s="1"/>
  <c r="AJ326" i="1"/>
  <c r="AJ325" i="1"/>
  <c r="AJ324" i="1"/>
  <c r="AJ323" i="1"/>
  <c r="AJ322" i="1" s="1"/>
  <c r="AI322" i="1"/>
  <c r="AJ321" i="1"/>
  <c r="AJ314" i="1"/>
  <c r="AJ313" i="1"/>
  <c r="AJ312" i="1"/>
  <c r="AJ311" i="1"/>
  <c r="AJ310" i="1"/>
  <c r="AJ309" i="1"/>
  <c r="AJ308" i="1"/>
  <c r="AJ307" i="1"/>
  <c r="AJ306" i="1"/>
  <c r="AJ305" i="1"/>
  <c r="AI304" i="1"/>
  <c r="AI303" i="1" s="1"/>
  <c r="AJ301" i="1"/>
  <c r="AJ300" i="1"/>
  <c r="AJ299" i="1"/>
  <c r="AI298" i="1"/>
  <c r="AJ296" i="1"/>
  <c r="AJ295" i="1" s="1"/>
  <c r="AJ294" i="1" s="1"/>
  <c r="AJ134" i="1" s="1"/>
  <c r="AI295" i="1"/>
  <c r="AI294" i="1"/>
  <c r="AJ293" i="1"/>
  <c r="AJ292" i="1"/>
  <c r="AJ291" i="1"/>
  <c r="AJ355" i="1" s="1"/>
  <c r="AJ290" i="1"/>
  <c r="AJ288" i="1"/>
  <c r="AI287" i="1"/>
  <c r="AJ285" i="1"/>
  <c r="AJ284" i="1" s="1"/>
  <c r="AI284" i="1"/>
  <c r="AJ283" i="1"/>
  <c r="AJ282" i="1"/>
  <c r="AJ281" i="1"/>
  <c r="AJ280" i="1"/>
  <c r="AJ279" i="1"/>
  <c r="AJ278" i="1"/>
  <c r="AJ277" i="1"/>
  <c r="AJ276" i="1" s="1"/>
  <c r="AI276" i="1"/>
  <c r="AJ275" i="1"/>
  <c r="AJ272" i="1" s="1"/>
  <c r="AI272" i="1"/>
  <c r="AJ271" i="1"/>
  <c r="AJ270" i="1"/>
  <c r="AJ269" i="1"/>
  <c r="AJ268" i="1"/>
  <c r="AJ266" i="1"/>
  <c r="AJ265" i="1"/>
  <c r="AJ264" i="1"/>
  <c r="AJ263" i="1"/>
  <c r="AJ262" i="1"/>
  <c r="AJ261" i="1"/>
  <c r="AI260" i="1"/>
  <c r="AJ258" i="1"/>
  <c r="AJ257" i="1"/>
  <c r="AJ256" i="1"/>
  <c r="AJ255" i="1"/>
  <c r="AJ254" i="1"/>
  <c r="AJ253" i="1"/>
  <c r="AI252" i="1"/>
  <c r="AJ250" i="1"/>
  <c r="AJ249" i="1"/>
  <c r="AJ246" i="1"/>
  <c r="AJ245" i="1"/>
  <c r="AI245" i="1"/>
  <c r="AJ244" i="1"/>
  <c r="AJ240" i="1"/>
  <c r="AJ239" i="1"/>
  <c r="AJ236" i="1"/>
  <c r="AJ235" i="1"/>
  <c r="AJ234" i="1"/>
  <c r="AJ233" i="1"/>
  <c r="AJ231" i="1"/>
  <c r="AJ230" i="1"/>
  <c r="AJ229" i="1"/>
  <c r="AJ228" i="1"/>
  <c r="AJ227" i="1" s="1"/>
  <c r="AI227" i="1"/>
  <c r="AI226" i="1"/>
  <c r="AJ219" i="1"/>
  <c r="AJ218" i="1"/>
  <c r="AJ217" i="1"/>
  <c r="AJ216" i="1"/>
  <c r="AJ215" i="1"/>
  <c r="AJ213" i="1"/>
  <c r="AI213" i="1"/>
  <c r="AJ212" i="1"/>
  <c r="AI212" i="1"/>
  <c r="AJ211" i="1"/>
  <c r="AI211" i="1"/>
  <c r="AJ210" i="1"/>
  <c r="AJ208" i="1" s="1"/>
  <c r="AJ206" i="1" s="1"/>
  <c r="AI208" i="1"/>
  <c r="AI206" i="1"/>
  <c r="AJ205" i="1"/>
  <c r="AJ204" i="1"/>
  <c r="AI204" i="1"/>
  <c r="AJ203" i="1"/>
  <c r="AJ222" i="1" s="1"/>
  <c r="AJ221" i="1" s="1"/>
  <c r="AI203" i="1"/>
  <c r="AI222" i="1" s="1"/>
  <c r="AI221" i="1" s="1"/>
  <c r="AJ202" i="1"/>
  <c r="AJ201" i="1" s="1"/>
  <c r="AI201" i="1"/>
  <c r="AJ200" i="1"/>
  <c r="AJ198" i="1"/>
  <c r="AJ196" i="1"/>
  <c r="AI196" i="1"/>
  <c r="AJ193" i="1"/>
  <c r="AJ192" i="1"/>
  <c r="AJ191" i="1"/>
  <c r="AJ189" i="1"/>
  <c r="AJ188" i="1"/>
  <c r="AI188" i="1"/>
  <c r="AJ187" i="1"/>
  <c r="AJ184" i="1" s="1"/>
  <c r="AI184" i="1"/>
  <c r="AJ183" i="1"/>
  <c r="AJ182" i="1"/>
  <c r="AJ181" i="1"/>
  <c r="AJ180" i="1"/>
  <c r="AJ178" i="1"/>
  <c r="AJ177" i="1"/>
  <c r="AJ176" i="1"/>
  <c r="AJ175" i="1"/>
  <c r="AJ174" i="1"/>
  <c r="AJ173" i="1"/>
  <c r="AI172" i="1"/>
  <c r="AI171" i="1" s="1"/>
  <c r="AI144" i="1" s="1"/>
  <c r="AI143" i="1" s="1"/>
  <c r="AJ170" i="1"/>
  <c r="AJ169" i="1"/>
  <c r="AJ168" i="1"/>
  <c r="AJ167" i="1"/>
  <c r="AJ166" i="1"/>
  <c r="AJ165" i="1"/>
  <c r="AJ164" i="1" s="1"/>
  <c r="AJ145" i="1" s="1"/>
  <c r="AI164" i="1"/>
  <c r="AJ163" i="1"/>
  <c r="AJ159" i="1"/>
  <c r="AJ158" i="1"/>
  <c r="AJ155" i="1"/>
  <c r="AJ154" i="1"/>
  <c r="AJ153" i="1"/>
  <c r="AJ152" i="1"/>
  <c r="AJ150" i="1"/>
  <c r="AJ149" i="1"/>
  <c r="AJ148" i="1"/>
  <c r="AJ147" i="1"/>
  <c r="AJ146" i="1"/>
  <c r="AI146" i="1"/>
  <c r="AI145" i="1"/>
  <c r="AJ142" i="1"/>
  <c r="AI142" i="1"/>
  <c r="AJ141" i="1"/>
  <c r="AI141" i="1"/>
  <c r="AJ140" i="1"/>
  <c r="AI140" i="1"/>
  <c r="AI139" i="1"/>
  <c r="AI138" i="1"/>
  <c r="AI135" i="1"/>
  <c r="AI134" i="1"/>
  <c r="AI132" i="1"/>
  <c r="AI128" i="1"/>
  <c r="AJ124" i="1"/>
  <c r="AJ123" i="1"/>
  <c r="AJ126" i="1" s="1"/>
  <c r="AI123" i="1"/>
  <c r="AI126" i="1" s="1"/>
  <c r="AJ122" i="1"/>
  <c r="AJ121" i="1"/>
  <c r="AJ128" i="1" s="1"/>
  <c r="AJ118" i="1"/>
  <c r="AI118" i="1"/>
  <c r="AJ117" i="1"/>
  <c r="AJ116" i="1"/>
  <c r="AJ113" i="1"/>
  <c r="AI113" i="1"/>
  <c r="AJ112" i="1"/>
  <c r="AJ111" i="1"/>
  <c r="AJ110" i="1"/>
  <c r="AJ109" i="1"/>
  <c r="AJ108" i="1"/>
  <c r="AJ107" i="1"/>
  <c r="AJ106" i="1"/>
  <c r="AI106" i="1"/>
  <c r="AJ105" i="1"/>
  <c r="AI105" i="1"/>
  <c r="AJ104" i="1"/>
  <c r="AJ103" i="1"/>
  <c r="AJ102" i="1"/>
  <c r="AJ101" i="1"/>
  <c r="AJ100" i="1"/>
  <c r="AJ99" i="1"/>
  <c r="AJ98" i="1" s="1"/>
  <c r="AJ79" i="1" s="1"/>
  <c r="AI98" i="1"/>
  <c r="AJ97" i="1"/>
  <c r="AJ93" i="1"/>
  <c r="AJ89" i="1"/>
  <c r="AJ88" i="1"/>
  <c r="AJ84" i="1"/>
  <c r="AJ82" i="1"/>
  <c r="AJ81" i="1"/>
  <c r="AJ80" i="1"/>
  <c r="AI80" i="1"/>
  <c r="AI79" i="1"/>
  <c r="AI127" i="1" s="1"/>
  <c r="AI129" i="1" s="1"/>
  <c r="AI78" i="1"/>
  <c r="AI77" i="1"/>
  <c r="AI412" i="1" s="1"/>
  <c r="AJ76" i="1"/>
  <c r="AI76" i="1"/>
  <c r="AJ75" i="1"/>
  <c r="AI75" i="1"/>
  <c r="AI74" i="1"/>
  <c r="AI73" i="1"/>
  <c r="AI72" i="1"/>
  <c r="AI71" i="1"/>
  <c r="AJ70" i="1"/>
  <c r="AI70" i="1"/>
  <c r="AJ69" i="1"/>
  <c r="AI69" i="1"/>
  <c r="AI64" i="1"/>
  <c r="AJ63" i="1"/>
  <c r="AI63" i="1"/>
  <c r="AJ62" i="1"/>
  <c r="AI62" i="1"/>
  <c r="AJ61" i="1"/>
  <c r="AI61" i="1"/>
  <c r="AJ60" i="1"/>
  <c r="AI60" i="1"/>
  <c r="AJ59" i="1"/>
  <c r="AI59" i="1"/>
  <c r="AJ58" i="1"/>
  <c r="AI58" i="1"/>
  <c r="AJ57" i="1"/>
  <c r="AI57" i="1"/>
  <c r="AI55" i="1"/>
  <c r="AJ54" i="1"/>
  <c r="AI54" i="1"/>
  <c r="AI52" i="1"/>
  <c r="AI44" i="1"/>
  <c r="AI415" i="1" s="1"/>
  <c r="AI40" i="1"/>
  <c r="AI33" i="1"/>
  <c r="AI30" i="1"/>
  <c r="AI29" i="1" s="1"/>
  <c r="AI26" i="1"/>
  <c r="AI25" i="1" s="1"/>
  <c r="AI24" i="1" s="1"/>
  <c r="AI18" i="1"/>
  <c r="AI17" i="1"/>
  <c r="AI43" i="1" s="1"/>
  <c r="AI12" i="1"/>
  <c r="AI11" i="1"/>
  <c r="AI10" i="1"/>
  <c r="AI9" i="1" l="1"/>
  <c r="AI8" i="1" s="1"/>
  <c r="AN411" i="1"/>
  <c r="AN358" i="1"/>
  <c r="AN410" i="1"/>
  <c r="AN407" i="1" s="1"/>
  <c r="AN225" i="1"/>
  <c r="AN224" i="1" s="1"/>
  <c r="AN53" i="1"/>
  <c r="AN51" i="1" s="1"/>
  <c r="AN46" i="1" s="1"/>
  <c r="AK78" i="1"/>
  <c r="AK77" i="1" s="1"/>
  <c r="AK412" i="1" s="1"/>
  <c r="AK415" i="1" s="1"/>
  <c r="AK52" i="1"/>
  <c r="AK65" i="1"/>
  <c r="AK358" i="1"/>
  <c r="AK357" i="1"/>
  <c r="AK410" i="1" s="1"/>
  <c r="AK407" i="1" s="1"/>
  <c r="AK225" i="1"/>
  <c r="AK224" i="1" s="1"/>
  <c r="AK356" i="1" s="1"/>
  <c r="AK354" i="1" s="1"/>
  <c r="AK136" i="1"/>
  <c r="AK131" i="1" s="1"/>
  <c r="AK130" i="1" s="1"/>
  <c r="AK411" i="1" s="1"/>
  <c r="AK414" i="1" s="1"/>
  <c r="AK56" i="1"/>
  <c r="AK51" i="1" s="1"/>
  <c r="AK46" i="1" s="1"/>
  <c r="AK413" i="1" s="1"/>
  <c r="AI259" i="1"/>
  <c r="AI133" i="1" s="1"/>
  <c r="AJ172" i="1"/>
  <c r="AI53" i="1"/>
  <c r="AJ422" i="1"/>
  <c r="AJ417" i="1" s="1"/>
  <c r="AJ391" i="1"/>
  <c r="AJ388" i="1"/>
  <c r="AJ384" i="1"/>
  <c r="AI380" i="1"/>
  <c r="AI68" i="1" s="1"/>
  <c r="AI67" i="1" s="1"/>
  <c r="AJ381" i="1"/>
  <c r="AJ374" i="1"/>
  <c r="AJ64" i="1" s="1"/>
  <c r="AI302" i="1"/>
  <c r="AI66" i="1"/>
  <c r="AI351" i="1"/>
  <c r="AJ304" i="1"/>
  <c r="AJ303" i="1" s="1"/>
  <c r="AI137" i="1"/>
  <c r="AI297" i="1"/>
  <c r="AJ298" i="1"/>
  <c r="AJ351" i="1" s="1"/>
  <c r="AJ287" i="1"/>
  <c r="AJ260" i="1"/>
  <c r="AJ252" i="1"/>
  <c r="AJ226" i="1" s="1"/>
  <c r="AI223" i="1"/>
  <c r="AJ171" i="1"/>
  <c r="AJ302" i="1"/>
  <c r="AJ137" i="1" s="1"/>
  <c r="AJ66" i="1"/>
  <c r="AJ401" i="1"/>
  <c r="AJ74" i="1"/>
  <c r="AJ73" i="1" s="1"/>
  <c r="AJ127" i="1"/>
  <c r="AJ129" i="1" s="1"/>
  <c r="AJ78" i="1"/>
  <c r="AJ77" i="1" s="1"/>
  <c r="AJ144" i="1"/>
  <c r="AJ143" i="1" s="1"/>
  <c r="AJ223" i="1" s="1"/>
  <c r="AJ135" i="1"/>
  <c r="AJ55" i="1"/>
  <c r="AJ353" i="1"/>
  <c r="AJ352" i="1" s="1"/>
  <c r="AJ337" i="1"/>
  <c r="AJ139" i="1" s="1"/>
  <c r="AJ138" i="1" s="1"/>
  <c r="AJ72" i="1"/>
  <c r="AJ71" i="1" s="1"/>
  <c r="AJ408" i="1"/>
  <c r="AG435" i="1"/>
  <c r="AH434" i="1"/>
  <c r="AH433" i="1"/>
  <c r="AH432" i="1"/>
  <c r="AH431" i="1"/>
  <c r="AH429" i="1"/>
  <c r="AH428" i="1"/>
  <c r="AH427" i="1"/>
  <c r="AH426" i="1" s="1"/>
  <c r="AG426" i="1"/>
  <c r="AH425" i="1"/>
  <c r="AH424" i="1"/>
  <c r="AH423" i="1"/>
  <c r="AG422" i="1"/>
  <c r="AG417" i="1" s="1"/>
  <c r="AH421" i="1"/>
  <c r="AH420" i="1"/>
  <c r="AH419" i="1"/>
  <c r="AH418" i="1" s="1"/>
  <c r="AG418" i="1"/>
  <c r="AH405" i="1"/>
  <c r="AH404" i="1"/>
  <c r="AH403" i="1"/>
  <c r="AH402" i="1" s="1"/>
  <c r="AG402" i="1"/>
  <c r="AG401" i="1"/>
  <c r="AH400" i="1"/>
  <c r="AH396" i="1"/>
  <c r="AH395" i="1"/>
  <c r="AH394" i="1"/>
  <c r="AH393" i="1"/>
  <c r="AH392" i="1"/>
  <c r="AG391" i="1"/>
  <c r="AH390" i="1"/>
  <c r="AH389" i="1"/>
  <c r="AG388" i="1"/>
  <c r="AH387" i="1"/>
  <c r="AH386" i="1"/>
  <c r="AH385" i="1"/>
  <c r="AG384" i="1"/>
  <c r="AH383" i="1"/>
  <c r="AH382" i="1"/>
  <c r="AG381" i="1"/>
  <c r="AH377" i="1"/>
  <c r="AH376" i="1"/>
  <c r="AH375" i="1"/>
  <c r="AH374" i="1"/>
  <c r="AG374" i="1"/>
  <c r="AH373" i="1"/>
  <c r="AH372" i="1" s="1"/>
  <c r="AG372" i="1"/>
  <c r="AH371" i="1"/>
  <c r="AH370" i="1"/>
  <c r="AH369" i="1" s="1"/>
  <c r="AH368" i="1" s="1"/>
  <c r="AH63" i="1" s="1"/>
  <c r="AG369" i="1"/>
  <c r="AG368" i="1"/>
  <c r="AH367" i="1"/>
  <c r="AH366" i="1"/>
  <c r="AG366" i="1"/>
  <c r="AH365" i="1"/>
  <c r="AG365" i="1"/>
  <c r="AH364" i="1"/>
  <c r="AH362" i="1"/>
  <c r="AG362" i="1"/>
  <c r="AH361" i="1"/>
  <c r="AH360" i="1" s="1"/>
  <c r="AH359" i="1" s="1"/>
  <c r="AG360" i="1"/>
  <c r="AG359" i="1"/>
  <c r="AG408" i="1" s="1"/>
  <c r="AG355" i="1"/>
  <c r="AH349" i="1"/>
  <c r="AH348" i="1"/>
  <c r="AH347" i="1"/>
  <c r="AG347" i="1"/>
  <c r="AH346" i="1"/>
  <c r="AG346" i="1"/>
  <c r="AH345" i="1"/>
  <c r="AG345" i="1"/>
  <c r="AH344" i="1"/>
  <c r="AH343" i="1"/>
  <c r="AH342" i="1"/>
  <c r="AH341" i="1"/>
  <c r="AH340" i="1"/>
  <c r="AH339" i="1" s="1"/>
  <c r="AH338" i="1" s="1"/>
  <c r="AG339" i="1"/>
  <c r="AG338" i="1"/>
  <c r="AG337" i="1"/>
  <c r="AH333" i="1"/>
  <c r="AH332" i="1" s="1"/>
  <c r="AG332" i="1"/>
  <c r="AG353" i="1" s="1"/>
  <c r="AG352" i="1" s="1"/>
  <c r="AH326" i="1"/>
  <c r="AH325" i="1"/>
  <c r="AH324" i="1"/>
  <c r="AH323" i="1"/>
  <c r="AH322" i="1" s="1"/>
  <c r="AG322" i="1"/>
  <c r="AH321" i="1"/>
  <c r="AH314" i="1"/>
  <c r="AH313" i="1"/>
  <c r="AH312" i="1"/>
  <c r="AH311" i="1"/>
  <c r="AH310" i="1"/>
  <c r="AH309" i="1"/>
  <c r="AH308" i="1"/>
  <c r="AH307" i="1"/>
  <c r="AH306" i="1"/>
  <c r="AH305" i="1"/>
  <c r="AG304" i="1"/>
  <c r="AG303" i="1" s="1"/>
  <c r="AH301" i="1"/>
  <c r="AH300" i="1"/>
  <c r="AH299" i="1"/>
  <c r="AG298" i="1"/>
  <c r="AH296" i="1"/>
  <c r="AH295" i="1" s="1"/>
  <c r="AH294" i="1" s="1"/>
  <c r="AH134" i="1" s="1"/>
  <c r="AG295" i="1"/>
  <c r="AG294" i="1"/>
  <c r="AH293" i="1"/>
  <c r="AH292" i="1"/>
  <c r="AH291" i="1"/>
  <c r="AH355" i="1" s="1"/>
  <c r="AH290" i="1"/>
  <c r="AH288" i="1"/>
  <c r="AG287" i="1"/>
  <c r="AH285" i="1"/>
  <c r="AH284" i="1"/>
  <c r="AG284" i="1"/>
  <c r="AH283" i="1"/>
  <c r="AH282" i="1"/>
  <c r="AH281" i="1"/>
  <c r="AH280" i="1"/>
  <c r="AH279" i="1"/>
  <c r="AH278" i="1"/>
  <c r="AH277" i="1"/>
  <c r="AH276" i="1" s="1"/>
  <c r="AG276" i="1"/>
  <c r="AH275" i="1"/>
  <c r="AH272" i="1"/>
  <c r="AG272" i="1"/>
  <c r="AH271" i="1"/>
  <c r="AH270" i="1"/>
  <c r="AH269" i="1"/>
  <c r="AH268" i="1"/>
  <c r="AH266" i="1"/>
  <c r="AH265" i="1"/>
  <c r="AH264" i="1"/>
  <c r="AH263" i="1"/>
  <c r="AH262" i="1"/>
  <c r="AH261" i="1"/>
  <c r="AG260" i="1"/>
  <c r="AH258" i="1"/>
  <c r="AH257" i="1"/>
  <c r="AH256" i="1"/>
  <c r="AH255" i="1"/>
  <c r="AH254" i="1"/>
  <c r="AH253" i="1"/>
  <c r="AG252" i="1"/>
  <c r="AH250" i="1"/>
  <c r="AH249" i="1"/>
  <c r="AH246" i="1"/>
  <c r="AH245" i="1"/>
  <c r="AG245" i="1"/>
  <c r="AH244" i="1"/>
  <c r="AH240" i="1"/>
  <c r="AH239" i="1"/>
  <c r="AH236" i="1"/>
  <c r="AH235" i="1"/>
  <c r="AH234" i="1"/>
  <c r="AH233" i="1"/>
  <c r="AH231" i="1"/>
  <c r="AH230" i="1"/>
  <c r="AH229" i="1"/>
  <c r="AH228" i="1"/>
  <c r="AH227" i="1" s="1"/>
  <c r="AG227" i="1"/>
  <c r="AG226" i="1"/>
  <c r="AH219" i="1"/>
  <c r="AH218" i="1"/>
  <c r="AH217" i="1"/>
  <c r="AH216" i="1"/>
  <c r="AH215" i="1"/>
  <c r="AH213" i="1"/>
  <c r="AG213" i="1"/>
  <c r="AH212" i="1"/>
  <c r="AG212" i="1"/>
  <c r="AH211" i="1"/>
  <c r="AG211" i="1"/>
  <c r="AH210" i="1"/>
  <c r="AH208" i="1" s="1"/>
  <c r="AH206" i="1" s="1"/>
  <c r="AG208" i="1"/>
  <c r="AG206" i="1"/>
  <c r="AH205" i="1"/>
  <c r="AH204" i="1" s="1"/>
  <c r="AH203" i="1" s="1"/>
  <c r="AG204" i="1"/>
  <c r="AG203" i="1"/>
  <c r="AG222" i="1" s="1"/>
  <c r="AG221" i="1" s="1"/>
  <c r="AH202" i="1"/>
  <c r="AH201" i="1" s="1"/>
  <c r="AG201" i="1"/>
  <c r="AH200" i="1"/>
  <c r="AH198" i="1"/>
  <c r="AH196" i="1"/>
  <c r="AG196" i="1"/>
  <c r="AH193" i="1"/>
  <c r="AH192" i="1"/>
  <c r="AH191" i="1"/>
  <c r="AH189" i="1"/>
  <c r="AH188" i="1"/>
  <c r="AG188" i="1"/>
  <c r="AH187" i="1"/>
  <c r="AH184" i="1" s="1"/>
  <c r="AG184" i="1"/>
  <c r="AH183" i="1"/>
  <c r="AH182" i="1"/>
  <c r="AH181" i="1"/>
  <c r="AH180" i="1"/>
  <c r="AH178" i="1"/>
  <c r="AH177" i="1"/>
  <c r="AH176" i="1"/>
  <c r="AH175" i="1"/>
  <c r="AH174" i="1"/>
  <c r="AH173" i="1"/>
  <c r="AG172" i="1"/>
  <c r="AG171" i="1" s="1"/>
  <c r="AG144" i="1" s="1"/>
  <c r="AG143" i="1" s="1"/>
  <c r="AG223" i="1" s="1"/>
  <c r="AH170" i="1"/>
  <c r="AH169" i="1"/>
  <c r="AH168" i="1"/>
  <c r="AH167" i="1"/>
  <c r="AH166" i="1"/>
  <c r="AH165" i="1"/>
  <c r="AH164" i="1" s="1"/>
  <c r="AH145" i="1" s="1"/>
  <c r="AG164" i="1"/>
  <c r="AH163" i="1"/>
  <c r="AH159" i="1"/>
  <c r="AH158" i="1"/>
  <c r="AH155" i="1"/>
  <c r="AH154" i="1"/>
  <c r="AH153" i="1"/>
  <c r="AH152" i="1"/>
  <c r="AH150" i="1"/>
  <c r="AH149" i="1"/>
  <c r="AH148" i="1"/>
  <c r="AH147" i="1"/>
  <c r="AH146" i="1"/>
  <c r="AG146" i="1"/>
  <c r="AG145" i="1"/>
  <c r="AH142" i="1"/>
  <c r="AG142" i="1"/>
  <c r="AH141" i="1"/>
  <c r="AG141" i="1"/>
  <c r="AH140" i="1"/>
  <c r="AG140" i="1"/>
  <c r="AG139" i="1"/>
  <c r="AG138" i="1"/>
  <c r="AG135" i="1"/>
  <c r="AG134" i="1"/>
  <c r="AG128" i="1"/>
  <c r="AH124" i="1"/>
  <c r="AH123" i="1" s="1"/>
  <c r="AG123" i="1"/>
  <c r="AG126" i="1" s="1"/>
  <c r="AH122" i="1"/>
  <c r="AH121" i="1"/>
  <c r="AH128" i="1" s="1"/>
  <c r="AH118" i="1"/>
  <c r="AG118" i="1"/>
  <c r="AH117" i="1"/>
  <c r="AH116" i="1"/>
  <c r="AH113" i="1"/>
  <c r="AG113" i="1"/>
  <c r="AH112" i="1"/>
  <c r="AH111" i="1"/>
  <c r="AH110" i="1"/>
  <c r="AH109" i="1"/>
  <c r="AH108" i="1"/>
  <c r="AH107" i="1"/>
  <c r="AH106" i="1"/>
  <c r="AG106" i="1"/>
  <c r="AH105" i="1"/>
  <c r="AG105" i="1"/>
  <c r="AH104" i="1"/>
  <c r="AH103" i="1"/>
  <c r="AH102" i="1"/>
  <c r="AH101" i="1"/>
  <c r="AH100" i="1"/>
  <c r="AH99" i="1"/>
  <c r="AG98" i="1"/>
  <c r="AH97" i="1"/>
  <c r="AH93" i="1"/>
  <c r="AH89" i="1"/>
  <c r="AH88" i="1"/>
  <c r="AH84" i="1"/>
  <c r="AH82" i="1"/>
  <c r="AH81" i="1"/>
  <c r="AH80" i="1" s="1"/>
  <c r="AG80" i="1"/>
  <c r="AH76" i="1"/>
  <c r="AG76" i="1"/>
  <c r="AH75" i="1"/>
  <c r="AG75" i="1"/>
  <c r="AG74" i="1"/>
  <c r="AG73" i="1"/>
  <c r="AG72" i="1"/>
  <c r="AG71" i="1"/>
  <c r="AG70" i="1"/>
  <c r="AH69" i="1"/>
  <c r="AG69" i="1"/>
  <c r="AH64" i="1"/>
  <c r="AG64" i="1"/>
  <c r="AG63" i="1"/>
  <c r="AH62" i="1"/>
  <c r="AG62" i="1"/>
  <c r="AH61" i="1"/>
  <c r="AG61" i="1"/>
  <c r="AH60" i="1"/>
  <c r="AG60" i="1"/>
  <c r="AH59" i="1"/>
  <c r="AG59" i="1"/>
  <c r="AG58" i="1"/>
  <c r="AG57" i="1"/>
  <c r="AG55" i="1"/>
  <c r="AH54" i="1"/>
  <c r="AG54" i="1"/>
  <c r="AG44" i="1"/>
  <c r="AG40" i="1"/>
  <c r="AG33" i="1"/>
  <c r="AG30" i="1"/>
  <c r="AG29" i="1"/>
  <c r="AG26" i="1"/>
  <c r="AG25" i="1"/>
  <c r="AG24" i="1"/>
  <c r="AG18" i="1"/>
  <c r="AG17" i="1"/>
  <c r="AG43" i="1" s="1"/>
  <c r="AG12" i="1"/>
  <c r="AG11" i="1" s="1"/>
  <c r="AG10" i="1" s="1"/>
  <c r="AG9" i="1" s="1"/>
  <c r="AG8" i="1" s="1"/>
  <c r="AN356" i="1" l="1"/>
  <c r="AN354" i="1" s="1"/>
  <c r="AN45" i="1"/>
  <c r="AK45" i="1"/>
  <c r="AJ297" i="1"/>
  <c r="AJ136" i="1" s="1"/>
  <c r="AJ259" i="1"/>
  <c r="AJ225" i="1" s="1"/>
  <c r="AJ224" i="1" s="1"/>
  <c r="AJ356" i="1" s="1"/>
  <c r="AJ354" i="1" s="1"/>
  <c r="AJ380" i="1"/>
  <c r="AI379" i="1"/>
  <c r="AI378" i="1" s="1"/>
  <c r="AI409" i="1" s="1"/>
  <c r="AI225" i="1"/>
  <c r="AI224" i="1" s="1"/>
  <c r="AI356" i="1" s="1"/>
  <c r="AI354" i="1" s="1"/>
  <c r="AI136" i="1"/>
  <c r="AI131" i="1" s="1"/>
  <c r="AI130" i="1" s="1"/>
  <c r="AI56" i="1"/>
  <c r="AJ412" i="1"/>
  <c r="AJ132" i="1"/>
  <c r="AJ52" i="1"/>
  <c r="AG259" i="1"/>
  <c r="AG133" i="1" s="1"/>
  <c r="AH172" i="1"/>
  <c r="AH435" i="1"/>
  <c r="AH422" i="1"/>
  <c r="AH417" i="1" s="1"/>
  <c r="AH391" i="1"/>
  <c r="AH388" i="1"/>
  <c r="AG380" i="1"/>
  <c r="AG68" i="1" s="1"/>
  <c r="AG67" i="1" s="1"/>
  <c r="AH384" i="1"/>
  <c r="AH381" i="1"/>
  <c r="AH304" i="1"/>
  <c r="AG302" i="1"/>
  <c r="AG66" i="1"/>
  <c r="AG351" i="1"/>
  <c r="AH303" i="1"/>
  <c r="AH351" i="1" s="1"/>
  <c r="AG297" i="1"/>
  <c r="AH298" i="1"/>
  <c r="AH297" i="1"/>
  <c r="AH287" i="1"/>
  <c r="AH260" i="1"/>
  <c r="AG132" i="1"/>
  <c r="AH252" i="1"/>
  <c r="AH226" i="1" s="1"/>
  <c r="AH132" i="1" s="1"/>
  <c r="AH171" i="1"/>
  <c r="AH144" i="1" s="1"/>
  <c r="AH143" i="1" s="1"/>
  <c r="AH223" i="1" s="1"/>
  <c r="AG79" i="1"/>
  <c r="AG52" i="1" s="1"/>
  <c r="AH98" i="1"/>
  <c r="AG127" i="1"/>
  <c r="AG129" i="1" s="1"/>
  <c r="AH79" i="1"/>
  <c r="AH78" i="1" s="1"/>
  <c r="AH77" i="1" s="1"/>
  <c r="AH126" i="1"/>
  <c r="AH70" i="1"/>
  <c r="AH222" i="1"/>
  <c r="AH221" i="1" s="1"/>
  <c r="AH136" i="1"/>
  <c r="AH58" i="1"/>
  <c r="AH57" i="1" s="1"/>
  <c r="AH56" i="1"/>
  <c r="AH353" i="1"/>
  <c r="AH352" i="1" s="1"/>
  <c r="AH337" i="1"/>
  <c r="AH139" i="1" s="1"/>
  <c r="AH138" i="1" s="1"/>
  <c r="AH72" i="1"/>
  <c r="AH71" i="1" s="1"/>
  <c r="AH408" i="1"/>
  <c r="AH380" i="1"/>
  <c r="AH379" i="1" s="1"/>
  <c r="AH378" i="1" s="1"/>
  <c r="AH357" i="1" s="1"/>
  <c r="AH401" i="1"/>
  <c r="AH74" i="1"/>
  <c r="AH73" i="1" s="1"/>
  <c r="AH127" i="1"/>
  <c r="AH129" i="1" s="1"/>
  <c r="AH135" i="1"/>
  <c r="AH55" i="1"/>
  <c r="AH302" i="1"/>
  <c r="AH137" i="1" s="1"/>
  <c r="AH66" i="1"/>
  <c r="AF351" i="1"/>
  <c r="AE351" i="1"/>
  <c r="AE223" i="1"/>
  <c r="AF223" i="1"/>
  <c r="AF219" i="1"/>
  <c r="AI357" i="1" l="1"/>
  <c r="AI410" i="1" s="1"/>
  <c r="AI407" i="1" s="1"/>
  <c r="AJ56" i="1"/>
  <c r="AJ53" i="1"/>
  <c r="AJ133" i="1"/>
  <c r="AJ131" i="1" s="1"/>
  <c r="AJ130" i="1" s="1"/>
  <c r="AI45" i="1"/>
  <c r="AI358" i="1"/>
  <c r="AI65" i="1"/>
  <c r="AI51" i="1" s="1"/>
  <c r="AI46" i="1" s="1"/>
  <c r="AI413" i="1" s="1"/>
  <c r="AJ379" i="1"/>
  <c r="AJ378" i="1" s="1"/>
  <c r="AJ68" i="1"/>
  <c r="AJ67" i="1" s="1"/>
  <c r="AG379" i="1"/>
  <c r="AG378" i="1" s="1"/>
  <c r="AG357" i="1" s="1"/>
  <c r="AG53" i="1"/>
  <c r="AG225" i="1"/>
  <c r="AG224" i="1" s="1"/>
  <c r="AG356" i="1"/>
  <c r="AG354" i="1" s="1"/>
  <c r="AG137" i="1"/>
  <c r="AG136" i="1"/>
  <c r="AG131" i="1" s="1"/>
  <c r="AG130" i="1" s="1"/>
  <c r="AG56" i="1"/>
  <c r="AH259" i="1"/>
  <c r="AH133" i="1" s="1"/>
  <c r="AH131" i="1" s="1"/>
  <c r="AH130" i="1" s="1"/>
  <c r="AH411" i="1" s="1"/>
  <c r="AH52" i="1"/>
  <c r="AG78" i="1"/>
  <c r="AG77" i="1" s="1"/>
  <c r="AG412" i="1"/>
  <c r="AG415" i="1" s="1"/>
  <c r="AH358" i="1"/>
  <c r="AH65" i="1"/>
  <c r="AH412" i="1"/>
  <c r="AH409" i="1"/>
  <c r="AH410" i="1" s="1"/>
  <c r="AH68" i="1"/>
  <c r="AH67" i="1" s="1"/>
  <c r="AE435" i="1"/>
  <c r="AE426" i="1"/>
  <c r="AE422" i="1"/>
  <c r="AE418" i="1"/>
  <c r="AE402" i="1"/>
  <c r="AE401" i="1"/>
  <c r="AE391" i="1"/>
  <c r="AE388" i="1"/>
  <c r="AE384" i="1"/>
  <c r="AE381" i="1"/>
  <c r="AE374" i="1"/>
  <c r="AE372" i="1"/>
  <c r="AE369" i="1"/>
  <c r="AE368" i="1"/>
  <c r="AE366" i="1"/>
  <c r="AE365" i="1"/>
  <c r="AE362" i="1"/>
  <c r="AE360" i="1"/>
  <c r="AE359" i="1"/>
  <c r="AE408" i="1"/>
  <c r="AE355" i="1"/>
  <c r="AE347" i="1"/>
  <c r="AE346" i="1"/>
  <c r="AE345" i="1"/>
  <c r="AE339" i="1"/>
  <c r="AE338" i="1"/>
  <c r="AE337" i="1"/>
  <c r="AE332" i="1"/>
  <c r="AE353" i="1" s="1"/>
  <c r="AE352" i="1" s="1"/>
  <c r="AE322" i="1"/>
  <c r="AE304" i="1"/>
  <c r="AE303" i="1" s="1"/>
  <c r="AE298" i="1"/>
  <c r="AE295" i="1"/>
  <c r="AE294" i="1"/>
  <c r="AE287" i="1"/>
  <c r="AE284" i="1"/>
  <c r="AE276" i="1"/>
  <c r="AE272" i="1"/>
  <c r="AE260" i="1"/>
  <c r="AE259" i="1" s="1"/>
  <c r="AE252" i="1"/>
  <c r="AE245" i="1"/>
  <c r="AE227" i="1"/>
  <c r="AE226" i="1" s="1"/>
  <c r="AE213" i="1"/>
  <c r="AE212" i="1"/>
  <c r="AE211" i="1"/>
  <c r="AE139" i="1" s="1"/>
  <c r="AE138" i="1" s="1"/>
  <c r="AE208" i="1"/>
  <c r="AE206" i="1" s="1"/>
  <c r="AE204" i="1"/>
  <c r="AE203" i="1" s="1"/>
  <c r="AE201" i="1"/>
  <c r="AE196" i="1"/>
  <c r="AE188" i="1"/>
  <c r="AE184" i="1"/>
  <c r="AE172" i="1"/>
  <c r="AE171" i="1" s="1"/>
  <c r="AE164" i="1"/>
  <c r="AE146" i="1"/>
  <c r="AE145" i="1" s="1"/>
  <c r="AE142" i="1"/>
  <c r="AE141" i="1"/>
  <c r="AE140" i="1"/>
  <c r="AE135" i="1"/>
  <c r="AE134" i="1"/>
  <c r="AE128" i="1"/>
  <c r="AE123" i="1"/>
  <c r="AE126" i="1" s="1"/>
  <c r="AE118" i="1"/>
  <c r="AE113" i="1"/>
  <c r="AE106" i="1"/>
  <c r="AE105" i="1"/>
  <c r="AE98" i="1"/>
  <c r="AE80" i="1"/>
  <c r="AE76" i="1"/>
  <c r="AE75" i="1"/>
  <c r="AE74" i="1"/>
  <c r="AE73" i="1"/>
  <c r="AE72" i="1"/>
  <c r="AE71" i="1"/>
  <c r="AE69" i="1"/>
  <c r="AE64" i="1"/>
  <c r="AE63" i="1"/>
  <c r="AE62" i="1"/>
  <c r="AE61" i="1"/>
  <c r="AE60" i="1"/>
  <c r="AE59" i="1"/>
  <c r="AE55" i="1"/>
  <c r="AE54" i="1"/>
  <c r="AE44" i="1"/>
  <c r="AE40" i="1"/>
  <c r="AE33" i="1"/>
  <c r="AE30" i="1"/>
  <c r="AE29" i="1" s="1"/>
  <c r="AE26" i="1"/>
  <c r="AE25" i="1" s="1"/>
  <c r="AE18" i="1"/>
  <c r="AE17" i="1" s="1"/>
  <c r="AE43" i="1" s="1"/>
  <c r="AE12" i="1"/>
  <c r="AE11" i="1"/>
  <c r="AC435" i="1"/>
  <c r="AC426" i="1"/>
  <c r="AC422" i="1"/>
  <c r="AC418" i="1"/>
  <c r="AC417" i="1" s="1"/>
  <c r="AC402" i="1"/>
  <c r="AC401" i="1"/>
  <c r="AC391" i="1"/>
  <c r="AC388" i="1"/>
  <c r="AC384" i="1"/>
  <c r="AC381" i="1"/>
  <c r="AC374" i="1"/>
  <c r="AC372" i="1"/>
  <c r="AC369" i="1"/>
  <c r="AC368" i="1" s="1"/>
  <c r="AC63" i="1" s="1"/>
  <c r="AC366" i="1"/>
  <c r="AC365" i="1"/>
  <c r="AC362" i="1"/>
  <c r="AC360" i="1"/>
  <c r="AC359" i="1"/>
  <c r="AC408" i="1" s="1"/>
  <c r="AC355" i="1"/>
  <c r="AC347" i="1"/>
  <c r="AC346" i="1" s="1"/>
  <c r="AC345" i="1" s="1"/>
  <c r="AC141" i="1" s="1"/>
  <c r="AC140" i="1" s="1"/>
  <c r="AC339" i="1"/>
  <c r="AC338" i="1" s="1"/>
  <c r="AC332" i="1"/>
  <c r="AC353" i="1"/>
  <c r="AC352" i="1" s="1"/>
  <c r="AC322" i="1"/>
  <c r="AC304" i="1"/>
  <c r="AC303" i="1"/>
  <c r="AC298" i="1"/>
  <c r="AC295" i="1"/>
  <c r="AC294" i="1"/>
  <c r="AC287" i="1"/>
  <c r="AC284" i="1"/>
  <c r="AC276" i="1"/>
  <c r="AC272" i="1"/>
  <c r="AC260" i="1"/>
  <c r="AC259" i="1" s="1"/>
  <c r="AC252" i="1"/>
  <c r="AC245" i="1"/>
  <c r="AC227" i="1"/>
  <c r="AC213" i="1"/>
  <c r="AC212" i="1"/>
  <c r="AC211" i="1"/>
  <c r="AC208" i="1"/>
  <c r="AC206" i="1" s="1"/>
  <c r="AC204" i="1"/>
  <c r="AC203" i="1"/>
  <c r="AC222" i="1" s="1"/>
  <c r="AC221" i="1" s="1"/>
  <c r="AC201" i="1"/>
  <c r="AC196" i="1"/>
  <c r="AC188" i="1"/>
  <c r="AC184" i="1"/>
  <c r="AC172" i="1"/>
  <c r="AC171" i="1"/>
  <c r="AC164" i="1"/>
  <c r="AC146" i="1"/>
  <c r="AC145" i="1"/>
  <c r="AC144" i="1" s="1"/>
  <c r="AC143" i="1" s="1"/>
  <c r="AC223" i="1" s="1"/>
  <c r="AC142" i="1"/>
  <c r="AC135" i="1"/>
  <c r="AC134" i="1"/>
  <c r="AC128" i="1"/>
  <c r="AC123" i="1"/>
  <c r="AC126" i="1"/>
  <c r="AC118" i="1"/>
  <c r="AC113" i="1"/>
  <c r="AC106" i="1"/>
  <c r="AC105" i="1" s="1"/>
  <c r="AC98" i="1"/>
  <c r="AC80" i="1"/>
  <c r="AC76" i="1"/>
  <c r="AC75" i="1"/>
  <c r="AC74" i="1"/>
  <c r="AC73" i="1"/>
  <c r="AC69" i="1"/>
  <c r="AC64" i="1"/>
  <c r="AC62" i="1"/>
  <c r="AC61" i="1"/>
  <c r="AC60" i="1"/>
  <c r="AC59" i="1"/>
  <c r="AC58" i="1"/>
  <c r="AC57" i="1"/>
  <c r="AC55" i="1"/>
  <c r="AC54" i="1"/>
  <c r="AC44" i="1"/>
  <c r="AC40" i="1"/>
  <c r="AC33" i="1"/>
  <c r="AC30" i="1"/>
  <c r="AC29" i="1"/>
  <c r="AC26" i="1"/>
  <c r="AC25" i="1" s="1"/>
  <c r="AC24" i="1" s="1"/>
  <c r="AC18" i="1"/>
  <c r="AC17" i="1" s="1"/>
  <c r="AC12" i="1"/>
  <c r="AC11" i="1" s="1"/>
  <c r="AA392" i="1"/>
  <c r="AA391" i="1" s="1"/>
  <c r="AA383" i="1"/>
  <c r="AA382" i="1"/>
  <c r="AA435" i="1"/>
  <c r="AA426" i="1"/>
  <c r="AA422" i="1"/>
  <c r="AA418" i="1"/>
  <c r="AA417" i="1" s="1"/>
  <c r="AA402" i="1"/>
  <c r="AA401" i="1" s="1"/>
  <c r="AA388" i="1"/>
  <c r="AA384" i="1"/>
  <c r="AA381" i="1"/>
  <c r="AA374" i="1"/>
  <c r="AA372" i="1"/>
  <c r="AA369" i="1"/>
  <c r="AA366" i="1"/>
  <c r="AA365" i="1"/>
  <c r="AA362" i="1"/>
  <c r="AA360" i="1"/>
  <c r="AA359" i="1"/>
  <c r="AA408" i="1" s="1"/>
  <c r="AA355" i="1"/>
  <c r="AA347" i="1"/>
  <c r="AA346" i="1"/>
  <c r="AA345" i="1" s="1"/>
  <c r="AA141" i="1" s="1"/>
  <c r="AA140" i="1" s="1"/>
  <c r="AA339" i="1"/>
  <c r="AA338" i="1"/>
  <c r="AA337" i="1" s="1"/>
  <c r="AA139" i="1" s="1"/>
  <c r="AA138" i="1" s="1"/>
  <c r="AA332" i="1"/>
  <c r="AA353" i="1" s="1"/>
  <c r="AA352" i="1" s="1"/>
  <c r="AA322" i="1"/>
  <c r="AA304" i="1"/>
  <c r="AA303" i="1" s="1"/>
  <c r="AA298" i="1"/>
  <c r="AA295" i="1"/>
  <c r="AA294" i="1" s="1"/>
  <c r="AA134" i="1" s="1"/>
  <c r="AA287" i="1"/>
  <c r="AA284" i="1"/>
  <c r="AA276" i="1"/>
  <c r="AA272" i="1"/>
  <c r="AA260" i="1"/>
  <c r="AA259" i="1"/>
  <c r="AA252" i="1"/>
  <c r="AA245" i="1"/>
  <c r="AA227" i="1"/>
  <c r="AA226" i="1"/>
  <c r="AA213" i="1"/>
  <c r="AA212" i="1"/>
  <c r="AA211" i="1"/>
  <c r="AA208" i="1"/>
  <c r="AA206" i="1"/>
  <c r="AA204" i="1"/>
  <c r="AA203" i="1"/>
  <c r="AA222" i="1"/>
  <c r="AA221" i="1" s="1"/>
  <c r="AA201" i="1"/>
  <c r="AA196" i="1"/>
  <c r="AA188" i="1"/>
  <c r="AA184" i="1"/>
  <c r="AA172" i="1"/>
  <c r="AA171" i="1"/>
  <c r="AA164" i="1"/>
  <c r="AA146" i="1"/>
  <c r="AA145" i="1" s="1"/>
  <c r="AA142" i="1"/>
  <c r="AA135" i="1"/>
  <c r="AA128" i="1"/>
  <c r="AA123" i="1"/>
  <c r="AA126" i="1"/>
  <c r="AA118" i="1"/>
  <c r="AA113" i="1"/>
  <c r="AA106" i="1"/>
  <c r="AA105" i="1"/>
  <c r="AA98" i="1"/>
  <c r="AA80" i="1"/>
  <c r="AA76" i="1"/>
  <c r="AA75" i="1"/>
  <c r="AA74" i="1"/>
  <c r="AA73" i="1"/>
  <c r="AA72" i="1"/>
  <c r="AA71" i="1" s="1"/>
  <c r="AA70" i="1"/>
  <c r="AA69" i="1"/>
  <c r="AA64" i="1"/>
  <c r="AA62" i="1"/>
  <c r="AA61" i="1"/>
  <c r="AA60" i="1"/>
  <c r="AA59" i="1"/>
  <c r="AA58" i="1"/>
  <c r="AA57" i="1"/>
  <c r="AA55" i="1"/>
  <c r="AA54" i="1"/>
  <c r="AA44" i="1"/>
  <c r="AA40" i="1"/>
  <c r="AA33" i="1"/>
  <c r="AA30" i="1"/>
  <c r="AA29" i="1" s="1"/>
  <c r="AA26" i="1"/>
  <c r="AA25" i="1"/>
  <c r="AA24" i="1" s="1"/>
  <c r="AA18" i="1"/>
  <c r="AA17" i="1"/>
  <c r="AA43" i="1" s="1"/>
  <c r="AA12" i="1"/>
  <c r="AA11" i="1" s="1"/>
  <c r="Y435" i="1"/>
  <c r="Y426" i="1"/>
  <c r="Y422" i="1"/>
  <c r="Y418" i="1"/>
  <c r="Y417" i="1" s="1"/>
  <c r="Y402" i="1"/>
  <c r="Y401" i="1"/>
  <c r="Y391" i="1"/>
  <c r="Y388" i="1"/>
  <c r="Y384" i="1"/>
  <c r="Y381" i="1"/>
  <c r="Y374" i="1"/>
  <c r="Y372" i="1"/>
  <c r="Y369" i="1"/>
  <c r="Y368" i="1"/>
  <c r="Y366" i="1"/>
  <c r="Y365" i="1"/>
  <c r="Y362" i="1"/>
  <c r="Y360" i="1"/>
  <c r="Y359" i="1"/>
  <c r="Y408" i="1" s="1"/>
  <c r="Y355" i="1"/>
  <c r="Y347" i="1"/>
  <c r="Y346" i="1" s="1"/>
  <c r="Y345" i="1" s="1"/>
  <c r="Y339" i="1"/>
  <c r="Y338" i="1" s="1"/>
  <c r="Y337" i="1" s="1"/>
  <c r="Y332" i="1"/>
  <c r="Y353" i="1"/>
  <c r="Y352" i="1" s="1"/>
  <c r="Y322" i="1"/>
  <c r="Y304" i="1"/>
  <c r="Y303" i="1" s="1"/>
  <c r="Y298" i="1"/>
  <c r="Y295" i="1"/>
  <c r="Y294" i="1"/>
  <c r="Y287" i="1"/>
  <c r="Y284" i="1"/>
  <c r="Y276" i="1"/>
  <c r="Y272" i="1"/>
  <c r="Y260" i="1"/>
  <c r="Y259" i="1" s="1"/>
  <c r="Y252" i="1"/>
  <c r="Y245" i="1"/>
  <c r="Y227" i="1"/>
  <c r="Y213" i="1"/>
  <c r="Y212" i="1"/>
  <c r="Y211" i="1"/>
  <c r="Y208" i="1"/>
  <c r="Y206" i="1" s="1"/>
  <c r="Y204" i="1"/>
  <c r="Y203" i="1"/>
  <c r="Y222" i="1" s="1"/>
  <c r="Y221" i="1" s="1"/>
  <c r="Y201" i="1"/>
  <c r="Y196" i="1"/>
  <c r="Y188" i="1"/>
  <c r="Y184" i="1"/>
  <c r="Y172" i="1"/>
  <c r="Y171" i="1"/>
  <c r="Y164" i="1"/>
  <c r="Y146" i="1"/>
  <c r="Y145" i="1" s="1"/>
  <c r="Y142" i="1"/>
  <c r="Y141" i="1"/>
  <c r="Y140" i="1"/>
  <c r="Y139" i="1"/>
  <c r="Y138" i="1"/>
  <c r="Y135" i="1"/>
  <c r="Y134" i="1"/>
  <c r="Y128" i="1"/>
  <c r="Y123" i="1"/>
  <c r="Y126" i="1" s="1"/>
  <c r="Y118" i="1"/>
  <c r="Y113" i="1"/>
  <c r="Y106" i="1"/>
  <c r="Y105" i="1"/>
  <c r="Y98" i="1"/>
  <c r="Y80" i="1"/>
  <c r="Y76" i="1"/>
  <c r="Y75" i="1"/>
  <c r="Y74" i="1"/>
  <c r="Y73" i="1"/>
  <c r="Y72" i="1"/>
  <c r="Y71" i="1"/>
  <c r="Y70" i="1"/>
  <c r="Y69" i="1"/>
  <c r="Y64" i="1"/>
  <c r="Y63" i="1"/>
  <c r="Y62" i="1"/>
  <c r="Y61" i="1"/>
  <c r="Y60" i="1"/>
  <c r="Y59" i="1"/>
  <c r="Y58" i="1"/>
  <c r="Y57" i="1"/>
  <c r="Y55" i="1"/>
  <c r="Y54" i="1"/>
  <c r="Y44" i="1"/>
  <c r="Y40" i="1"/>
  <c r="Y33" i="1"/>
  <c r="Y30" i="1"/>
  <c r="Y29" i="1" s="1"/>
  <c r="Y26" i="1"/>
  <c r="Y25" i="1" s="1"/>
  <c r="Y24" i="1" s="1"/>
  <c r="Y18" i="1"/>
  <c r="Y17" i="1" s="1"/>
  <c r="Y43" i="1" s="1"/>
  <c r="Y12" i="1"/>
  <c r="Y11" i="1" s="1"/>
  <c r="Y10" i="1" s="1"/>
  <c r="Y9" i="1" s="1"/>
  <c r="Y8" i="1" s="1"/>
  <c r="W435" i="1"/>
  <c r="W426" i="1"/>
  <c r="W422" i="1"/>
  <c r="W417" i="1"/>
  <c r="W418" i="1"/>
  <c r="W402" i="1"/>
  <c r="W401" i="1" s="1"/>
  <c r="W391" i="1"/>
  <c r="W388" i="1"/>
  <c r="W384" i="1"/>
  <c r="W381" i="1"/>
  <c r="W374" i="1"/>
  <c r="W372" i="1"/>
  <c r="W369" i="1"/>
  <c r="W368" i="1" s="1"/>
  <c r="W63" i="1" s="1"/>
  <c r="W366" i="1"/>
  <c r="W365" i="1"/>
  <c r="W362" i="1"/>
  <c r="W360" i="1"/>
  <c r="W359" i="1" s="1"/>
  <c r="W408" i="1" s="1"/>
  <c r="W355" i="1"/>
  <c r="W347" i="1"/>
  <c r="W346" i="1"/>
  <c r="W345" i="1" s="1"/>
  <c r="W141" i="1" s="1"/>
  <c r="W140" i="1" s="1"/>
  <c r="W339" i="1"/>
  <c r="W338" i="1"/>
  <c r="W337" i="1" s="1"/>
  <c r="W139" i="1" s="1"/>
  <c r="W138" i="1" s="1"/>
  <c r="W332" i="1"/>
  <c r="W353" i="1" s="1"/>
  <c r="W352" i="1" s="1"/>
  <c r="W322" i="1"/>
  <c r="W304" i="1"/>
  <c r="W303" i="1" s="1"/>
  <c r="W298" i="1"/>
  <c r="W295" i="1"/>
  <c r="W294" i="1" s="1"/>
  <c r="W134" i="1" s="1"/>
  <c r="W287" i="1"/>
  <c r="W284" i="1"/>
  <c r="W276" i="1"/>
  <c r="W272" i="1"/>
  <c r="W260" i="1"/>
  <c r="W259" i="1" s="1"/>
  <c r="W252" i="1"/>
  <c r="W245" i="1"/>
  <c r="W227" i="1"/>
  <c r="W226" i="1"/>
  <c r="W213" i="1"/>
  <c r="W212" i="1"/>
  <c r="W211" i="1"/>
  <c r="W208" i="1"/>
  <c r="W206" i="1"/>
  <c r="W204" i="1"/>
  <c r="W203" i="1"/>
  <c r="W222" i="1"/>
  <c r="W221" i="1" s="1"/>
  <c r="W201" i="1"/>
  <c r="W196" i="1"/>
  <c r="W188" i="1"/>
  <c r="W184" i="1"/>
  <c r="W172" i="1"/>
  <c r="W171" i="1"/>
  <c r="W164" i="1"/>
  <c r="W146" i="1"/>
  <c r="W145" i="1" s="1"/>
  <c r="W132" i="1" s="1"/>
  <c r="W142" i="1"/>
  <c r="W135" i="1"/>
  <c r="W128" i="1"/>
  <c r="W123" i="1"/>
  <c r="W126" i="1"/>
  <c r="W118" i="1"/>
  <c r="W113" i="1"/>
  <c r="W106" i="1"/>
  <c r="W105" i="1"/>
  <c r="W98" i="1"/>
  <c r="W80" i="1"/>
  <c r="W76" i="1"/>
  <c r="W75" i="1"/>
  <c r="W74" i="1"/>
  <c r="W73" i="1" s="1"/>
  <c r="W72" i="1"/>
  <c r="W71" i="1" s="1"/>
  <c r="W70" i="1"/>
  <c r="W69" i="1"/>
  <c r="W64" i="1"/>
  <c r="W62" i="1"/>
  <c r="W61" i="1"/>
  <c r="W60" i="1"/>
  <c r="W59" i="1"/>
  <c r="W58" i="1"/>
  <c r="W57" i="1"/>
  <c r="W55" i="1"/>
  <c r="W54" i="1"/>
  <c r="W44" i="1"/>
  <c r="W40" i="1"/>
  <c r="W33" i="1"/>
  <c r="W30" i="1"/>
  <c r="W29" i="1"/>
  <c r="W26" i="1"/>
  <c r="W25" i="1" s="1"/>
  <c r="W24" i="1" s="1"/>
  <c r="W18" i="1"/>
  <c r="W17" i="1" s="1"/>
  <c r="W43" i="1" s="1"/>
  <c r="W12" i="1"/>
  <c r="W11" i="1"/>
  <c r="U244" i="1"/>
  <c r="U228" i="1"/>
  <c r="U435" i="1"/>
  <c r="U426" i="1"/>
  <c r="U422" i="1"/>
  <c r="U418" i="1"/>
  <c r="U417" i="1" s="1"/>
  <c r="U402" i="1"/>
  <c r="U401" i="1"/>
  <c r="U391" i="1"/>
  <c r="U388" i="1"/>
  <c r="U384" i="1"/>
  <c r="U381" i="1"/>
  <c r="U374" i="1"/>
  <c r="U372" i="1"/>
  <c r="U369" i="1"/>
  <c r="U368" i="1" s="1"/>
  <c r="U366" i="1"/>
  <c r="U365" i="1"/>
  <c r="U362" i="1"/>
  <c r="U360" i="1"/>
  <c r="U359" i="1"/>
  <c r="U355" i="1"/>
  <c r="U347" i="1"/>
  <c r="U346" i="1"/>
  <c r="U345" i="1"/>
  <c r="U339" i="1"/>
  <c r="U338" i="1"/>
  <c r="U337" i="1" s="1"/>
  <c r="U332" i="1"/>
  <c r="U353" i="1" s="1"/>
  <c r="U352" i="1" s="1"/>
  <c r="U322" i="1"/>
  <c r="U304" i="1"/>
  <c r="U303" i="1" s="1"/>
  <c r="U298" i="1"/>
  <c r="U295" i="1"/>
  <c r="U294" i="1" s="1"/>
  <c r="U287" i="1"/>
  <c r="U284" i="1"/>
  <c r="U276" i="1"/>
  <c r="U272" i="1"/>
  <c r="U260" i="1"/>
  <c r="U252" i="1"/>
  <c r="U245" i="1"/>
  <c r="U227" i="1"/>
  <c r="U213" i="1"/>
  <c r="U212" i="1"/>
  <c r="U211" i="1"/>
  <c r="U208" i="1"/>
  <c r="U206" i="1"/>
  <c r="U204" i="1"/>
  <c r="U203" i="1"/>
  <c r="U222" i="1"/>
  <c r="U221" i="1" s="1"/>
  <c r="U201" i="1"/>
  <c r="U196" i="1"/>
  <c r="U188" i="1"/>
  <c r="U184" i="1"/>
  <c r="U172" i="1"/>
  <c r="U171" i="1" s="1"/>
  <c r="U164" i="1"/>
  <c r="U146" i="1"/>
  <c r="U145" i="1"/>
  <c r="U142" i="1"/>
  <c r="U141" i="1"/>
  <c r="U140" i="1"/>
  <c r="U139" i="1"/>
  <c r="U138" i="1"/>
  <c r="U135" i="1"/>
  <c r="U134" i="1"/>
  <c r="U128" i="1"/>
  <c r="U123" i="1"/>
  <c r="U126" i="1" s="1"/>
  <c r="U118" i="1"/>
  <c r="U113" i="1"/>
  <c r="U106" i="1"/>
  <c r="U105" i="1"/>
  <c r="U98" i="1"/>
  <c r="U80" i="1"/>
  <c r="U76" i="1"/>
  <c r="U75" i="1"/>
  <c r="U74" i="1"/>
  <c r="U73" i="1"/>
  <c r="U72" i="1"/>
  <c r="U71" i="1"/>
  <c r="U70" i="1"/>
  <c r="U69" i="1"/>
  <c r="U64" i="1"/>
  <c r="U63" i="1"/>
  <c r="U62" i="1"/>
  <c r="U61" i="1"/>
  <c r="U60" i="1"/>
  <c r="U59" i="1"/>
  <c r="U58" i="1"/>
  <c r="U57" i="1"/>
  <c r="U55" i="1"/>
  <c r="U54" i="1"/>
  <c r="U44" i="1"/>
  <c r="U40" i="1"/>
  <c r="U33" i="1"/>
  <c r="U30" i="1"/>
  <c r="U29" i="1" s="1"/>
  <c r="U26" i="1"/>
  <c r="U25" i="1" s="1"/>
  <c r="U24" i="1" s="1"/>
  <c r="U18" i="1"/>
  <c r="U17" i="1" s="1"/>
  <c r="U12" i="1"/>
  <c r="U11" i="1"/>
  <c r="S435" i="1"/>
  <c r="S426" i="1"/>
  <c r="S422" i="1"/>
  <c r="S418" i="1"/>
  <c r="S417" i="1" s="1"/>
  <c r="S402" i="1"/>
  <c r="S401" i="1" s="1"/>
  <c r="S391" i="1"/>
  <c r="S388" i="1"/>
  <c r="S384" i="1"/>
  <c r="S381" i="1"/>
  <c r="S374" i="1"/>
  <c r="S372" i="1"/>
  <c r="S369" i="1"/>
  <c r="S368" i="1" s="1"/>
  <c r="S63" i="1" s="1"/>
  <c r="S366" i="1"/>
  <c r="S365" i="1" s="1"/>
  <c r="S362" i="1"/>
  <c r="S360" i="1"/>
  <c r="S359" i="1"/>
  <c r="S408" i="1" s="1"/>
  <c r="S355" i="1"/>
  <c r="S347" i="1"/>
  <c r="S346" i="1"/>
  <c r="S345" i="1" s="1"/>
  <c r="S141" i="1" s="1"/>
  <c r="S140" i="1" s="1"/>
  <c r="S339" i="1"/>
  <c r="S338" i="1" s="1"/>
  <c r="S337" i="1" s="1"/>
  <c r="S332" i="1"/>
  <c r="S353" i="1"/>
  <c r="S352" i="1" s="1"/>
  <c r="S322" i="1"/>
  <c r="S304" i="1"/>
  <c r="S303" i="1"/>
  <c r="S302" i="1" s="1"/>
  <c r="S298" i="1"/>
  <c r="S295" i="1"/>
  <c r="S294" i="1"/>
  <c r="S287" i="1"/>
  <c r="S284" i="1"/>
  <c r="S276" i="1"/>
  <c r="S272" i="1"/>
  <c r="S260" i="1"/>
  <c r="S259" i="1"/>
  <c r="S252" i="1"/>
  <c r="S245" i="1"/>
  <c r="S227" i="1"/>
  <c r="S213" i="1"/>
  <c r="S212" i="1" s="1"/>
  <c r="S208" i="1"/>
  <c r="S206" i="1"/>
  <c r="S204" i="1"/>
  <c r="S203" i="1"/>
  <c r="S222" i="1" s="1"/>
  <c r="S221" i="1" s="1"/>
  <c r="S201" i="1"/>
  <c r="S196" i="1"/>
  <c r="S188" i="1"/>
  <c r="S184" i="1"/>
  <c r="S172" i="1"/>
  <c r="S171" i="1"/>
  <c r="S164" i="1"/>
  <c r="S146" i="1"/>
  <c r="S145" i="1" s="1"/>
  <c r="S142" i="1"/>
  <c r="S135" i="1"/>
  <c r="S134" i="1"/>
  <c r="S128" i="1"/>
  <c r="S123" i="1"/>
  <c r="S126" i="1" s="1"/>
  <c r="S118" i="1"/>
  <c r="S113" i="1"/>
  <c r="S106" i="1"/>
  <c r="S105" i="1" s="1"/>
  <c r="S98" i="1"/>
  <c r="S80" i="1"/>
  <c r="S76" i="1"/>
  <c r="S75" i="1"/>
  <c r="S74" i="1"/>
  <c r="S73" i="1" s="1"/>
  <c r="S70" i="1"/>
  <c r="S69" i="1"/>
  <c r="S66" i="1"/>
  <c r="S64" i="1"/>
  <c r="S62" i="1"/>
  <c r="S61" i="1"/>
  <c r="S60" i="1"/>
  <c r="S59" i="1"/>
  <c r="S58" i="1"/>
  <c r="S57" i="1"/>
  <c r="S55" i="1"/>
  <c r="S54" i="1"/>
  <c r="S44" i="1"/>
  <c r="S40" i="1"/>
  <c r="S33" i="1"/>
  <c r="S30" i="1"/>
  <c r="S29" i="1" s="1"/>
  <c r="S26" i="1"/>
  <c r="S25" i="1" s="1"/>
  <c r="S18" i="1"/>
  <c r="S17" i="1" s="1"/>
  <c r="S43" i="1" s="1"/>
  <c r="S12" i="1"/>
  <c r="S11" i="1"/>
  <c r="O12" i="1"/>
  <c r="O11" i="1"/>
  <c r="O18" i="1"/>
  <c r="O17" i="1"/>
  <c r="O43" i="1" s="1"/>
  <c r="O26" i="1"/>
  <c r="O25" i="1" s="1"/>
  <c r="O30" i="1"/>
  <c r="O29" i="1" s="1"/>
  <c r="O33" i="1"/>
  <c r="O40" i="1"/>
  <c r="O44" i="1"/>
  <c r="O54" i="1"/>
  <c r="O59" i="1"/>
  <c r="O60" i="1"/>
  <c r="O61" i="1"/>
  <c r="O62" i="1"/>
  <c r="O69" i="1"/>
  <c r="O75" i="1"/>
  <c r="O76" i="1"/>
  <c r="O80" i="1"/>
  <c r="O98" i="1"/>
  <c r="O79" i="1" s="1"/>
  <c r="O106" i="1"/>
  <c r="O113" i="1"/>
  <c r="O105" i="1"/>
  <c r="O118" i="1"/>
  <c r="O123" i="1"/>
  <c r="O70" i="1" s="1"/>
  <c r="O126" i="1"/>
  <c r="O128" i="1"/>
  <c r="O142" i="1"/>
  <c r="O146" i="1"/>
  <c r="O145" i="1"/>
  <c r="O164" i="1"/>
  <c r="O172" i="1"/>
  <c r="O184" i="1"/>
  <c r="O188" i="1"/>
  <c r="O196" i="1"/>
  <c r="O171" i="1" s="1"/>
  <c r="O201" i="1"/>
  <c r="O204" i="1"/>
  <c r="O203" i="1" s="1"/>
  <c r="O208" i="1"/>
  <c r="O206" i="1" s="1"/>
  <c r="O213" i="1"/>
  <c r="O212" i="1" s="1"/>
  <c r="O227" i="1"/>
  <c r="O226" i="1" s="1"/>
  <c r="O245" i="1"/>
  <c r="O252" i="1"/>
  <c r="O260" i="1"/>
  <c r="O259" i="1" s="1"/>
  <c r="O272" i="1"/>
  <c r="O276" i="1"/>
  <c r="O284" i="1"/>
  <c r="O287" i="1"/>
  <c r="O295" i="1"/>
  <c r="O294" i="1" s="1"/>
  <c r="O134" i="1" s="1"/>
  <c r="O298" i="1"/>
  <c r="O297" i="1"/>
  <c r="O304" i="1"/>
  <c r="O303" i="1"/>
  <c r="O322" i="1"/>
  <c r="O332" i="1"/>
  <c r="O353" i="1" s="1"/>
  <c r="O352" i="1" s="1"/>
  <c r="O339" i="1"/>
  <c r="O338" i="1"/>
  <c r="O337" i="1" s="1"/>
  <c r="O347" i="1"/>
  <c r="O346" i="1" s="1"/>
  <c r="O345" i="1" s="1"/>
  <c r="O141" i="1" s="1"/>
  <c r="O140" i="1" s="1"/>
  <c r="O355" i="1"/>
  <c r="O360" i="1"/>
  <c r="O359" i="1" s="1"/>
  <c r="O362" i="1"/>
  <c r="O366" i="1"/>
  <c r="O365" i="1"/>
  <c r="O369" i="1"/>
  <c r="O372" i="1"/>
  <c r="O368" i="1" s="1"/>
  <c r="O63" i="1" s="1"/>
  <c r="O374" i="1"/>
  <c r="O64" i="1"/>
  <c r="O381" i="1"/>
  <c r="O384" i="1"/>
  <c r="O380" i="1" s="1"/>
  <c r="O379" i="1" s="1"/>
  <c r="O378" i="1" s="1"/>
  <c r="O388" i="1"/>
  <c r="O391" i="1"/>
  <c r="O402" i="1"/>
  <c r="O74" i="1"/>
  <c r="O73" i="1" s="1"/>
  <c r="O418" i="1"/>
  <c r="O417" i="1" s="1"/>
  <c r="O422" i="1"/>
  <c r="O426" i="1"/>
  <c r="O435" i="1"/>
  <c r="Q435" i="1"/>
  <c r="Q426" i="1"/>
  <c r="Q422" i="1"/>
  <c r="Q418" i="1"/>
  <c r="Q402" i="1"/>
  <c r="Q401" i="1"/>
  <c r="Q391" i="1"/>
  <c r="Q388" i="1"/>
  <c r="Q384" i="1"/>
  <c r="Q381" i="1"/>
  <c r="Q374" i="1"/>
  <c r="Q372" i="1"/>
  <c r="Q369" i="1"/>
  <c r="Q368" i="1"/>
  <c r="Q366" i="1"/>
  <c r="Q365" i="1"/>
  <c r="Q362" i="1"/>
  <c r="Q360" i="1"/>
  <c r="Q359" i="1" s="1"/>
  <c r="Q408" i="1" s="1"/>
  <c r="Q355" i="1"/>
  <c r="Q347" i="1"/>
  <c r="Q346" i="1" s="1"/>
  <c r="Q345" i="1" s="1"/>
  <c r="Q141" i="1" s="1"/>
  <c r="Q140" i="1" s="1"/>
  <c r="Q339" i="1"/>
  <c r="Q338" i="1"/>
  <c r="Q337" i="1" s="1"/>
  <c r="Q332" i="1"/>
  <c r="Q353" i="1" s="1"/>
  <c r="Q352" i="1" s="1"/>
  <c r="Q322" i="1"/>
  <c r="Q304" i="1"/>
  <c r="Q298" i="1"/>
  <c r="Q297" i="1"/>
  <c r="Q295" i="1"/>
  <c r="Q294" i="1"/>
  <c r="Q287" i="1"/>
  <c r="Q284" i="1"/>
  <c r="Q276" i="1"/>
  <c r="Q272" i="1"/>
  <c r="Q260" i="1"/>
  <c r="Q252" i="1"/>
  <c r="Q245" i="1"/>
  <c r="Q227" i="1"/>
  <c r="Q213" i="1"/>
  <c r="Q212" i="1"/>
  <c r="Q208" i="1"/>
  <c r="Q206" i="1"/>
  <c r="Q204" i="1"/>
  <c r="Q203" i="1"/>
  <c r="Q201" i="1"/>
  <c r="Q196" i="1"/>
  <c r="Q188" i="1"/>
  <c r="Q184" i="1"/>
  <c r="Q172" i="1"/>
  <c r="Q171" i="1"/>
  <c r="Q164" i="1"/>
  <c r="Q146" i="1"/>
  <c r="Q145" i="1" s="1"/>
  <c r="Q142" i="1"/>
  <c r="Q135" i="1"/>
  <c r="Q134" i="1"/>
  <c r="Q128" i="1"/>
  <c r="Q123" i="1"/>
  <c r="Q126" i="1" s="1"/>
  <c r="Q118" i="1"/>
  <c r="Q113" i="1"/>
  <c r="Q106" i="1"/>
  <c r="Q105" i="1" s="1"/>
  <c r="Q98" i="1"/>
  <c r="Q80" i="1"/>
  <c r="Q76" i="1"/>
  <c r="Q75" i="1"/>
  <c r="Q74" i="1"/>
  <c r="Q73" i="1" s="1"/>
  <c r="Q70" i="1"/>
  <c r="Q69" i="1"/>
  <c r="Q64" i="1"/>
  <c r="Q63" i="1"/>
  <c r="Q62" i="1"/>
  <c r="Q61" i="1"/>
  <c r="Q60" i="1"/>
  <c r="Q59" i="1"/>
  <c r="Q55" i="1"/>
  <c r="Q54" i="1"/>
  <c r="Q44" i="1"/>
  <c r="Q40" i="1"/>
  <c r="Q33" i="1"/>
  <c r="Q30" i="1"/>
  <c r="Q29" i="1"/>
  <c r="Q26" i="1"/>
  <c r="Q25" i="1"/>
  <c r="Q24" i="1" s="1"/>
  <c r="Q18" i="1"/>
  <c r="Q17" i="1" s="1"/>
  <c r="Q43" i="1" s="1"/>
  <c r="Q12" i="1"/>
  <c r="Q11" i="1"/>
  <c r="M435" i="1"/>
  <c r="M426" i="1"/>
  <c r="M422" i="1"/>
  <c r="M417" i="1"/>
  <c r="M418" i="1"/>
  <c r="M402" i="1"/>
  <c r="M401" i="1" s="1"/>
  <c r="M391" i="1"/>
  <c r="M388" i="1"/>
  <c r="M384" i="1"/>
  <c r="M381" i="1"/>
  <c r="M374" i="1"/>
  <c r="M372" i="1"/>
  <c r="M369" i="1"/>
  <c r="M368" i="1" s="1"/>
  <c r="M63" i="1" s="1"/>
  <c r="M366" i="1"/>
  <c r="M365" i="1"/>
  <c r="M362" i="1"/>
  <c r="M360" i="1"/>
  <c r="M359" i="1" s="1"/>
  <c r="M355" i="1"/>
  <c r="M347" i="1"/>
  <c r="M346" i="1"/>
  <c r="M345" i="1" s="1"/>
  <c r="M141" i="1" s="1"/>
  <c r="M140" i="1" s="1"/>
  <c r="M339" i="1"/>
  <c r="M338" i="1" s="1"/>
  <c r="M337" i="1" s="1"/>
  <c r="M332" i="1"/>
  <c r="M353" i="1"/>
  <c r="M352" i="1" s="1"/>
  <c r="M322" i="1"/>
  <c r="M304" i="1"/>
  <c r="M298" i="1"/>
  <c r="M297" i="1" s="1"/>
  <c r="M295" i="1"/>
  <c r="M294" i="1" s="1"/>
  <c r="M134" i="1" s="1"/>
  <c r="M287" i="1"/>
  <c r="M284" i="1"/>
  <c r="M276" i="1"/>
  <c r="M272" i="1"/>
  <c r="M260" i="1"/>
  <c r="M252" i="1"/>
  <c r="M245" i="1"/>
  <c r="M227" i="1"/>
  <c r="M213" i="1"/>
  <c r="M212" i="1"/>
  <c r="M211" i="1" s="1"/>
  <c r="M208" i="1"/>
  <c r="M206" i="1" s="1"/>
  <c r="M204" i="1"/>
  <c r="M203" i="1" s="1"/>
  <c r="M201" i="1"/>
  <c r="M196" i="1"/>
  <c r="M188" i="1"/>
  <c r="M184" i="1"/>
  <c r="M172" i="1"/>
  <c r="M171" i="1" s="1"/>
  <c r="M164" i="1"/>
  <c r="M146" i="1"/>
  <c r="M145" i="1"/>
  <c r="M142" i="1"/>
  <c r="M135" i="1"/>
  <c r="M128" i="1"/>
  <c r="M123" i="1"/>
  <c r="M126" i="1" s="1"/>
  <c r="M118" i="1"/>
  <c r="M113" i="1"/>
  <c r="M106" i="1"/>
  <c r="M105" i="1" s="1"/>
  <c r="M98" i="1"/>
  <c r="M80" i="1"/>
  <c r="M76" i="1"/>
  <c r="M75" i="1"/>
  <c r="M69" i="1"/>
  <c r="M64" i="1"/>
  <c r="M62" i="1"/>
  <c r="M61" i="1"/>
  <c r="M60" i="1"/>
  <c r="M59" i="1"/>
  <c r="M55" i="1"/>
  <c r="M54" i="1"/>
  <c r="M44" i="1"/>
  <c r="M40" i="1"/>
  <c r="M33" i="1"/>
  <c r="M30" i="1"/>
  <c r="M29" i="1"/>
  <c r="M26" i="1"/>
  <c r="M25" i="1" s="1"/>
  <c r="M24" i="1" s="1"/>
  <c r="M18" i="1"/>
  <c r="M17" i="1" s="1"/>
  <c r="M43" i="1" s="1"/>
  <c r="M12" i="1"/>
  <c r="M11" i="1"/>
  <c r="L42" i="1"/>
  <c r="N42" i="1"/>
  <c r="N40" i="1" s="1"/>
  <c r="K435" i="1"/>
  <c r="K426" i="1"/>
  <c r="K422" i="1"/>
  <c r="K418" i="1"/>
  <c r="K417" i="1"/>
  <c r="K402" i="1"/>
  <c r="K401" i="1"/>
  <c r="K391" i="1"/>
  <c r="K388" i="1"/>
  <c r="K384" i="1"/>
  <c r="K381" i="1"/>
  <c r="K374" i="1"/>
  <c r="K372" i="1"/>
  <c r="K369" i="1"/>
  <c r="K368" i="1"/>
  <c r="K366" i="1"/>
  <c r="K365" i="1"/>
  <c r="K362" i="1"/>
  <c r="K360" i="1"/>
  <c r="K359" i="1" s="1"/>
  <c r="K408" i="1" s="1"/>
  <c r="K355" i="1"/>
  <c r="K347" i="1"/>
  <c r="K346" i="1" s="1"/>
  <c r="K345" i="1" s="1"/>
  <c r="K141" i="1" s="1"/>
  <c r="K140" i="1" s="1"/>
  <c r="K339" i="1"/>
  <c r="K338" i="1"/>
  <c r="K337" i="1" s="1"/>
  <c r="K332" i="1"/>
  <c r="K353" i="1" s="1"/>
  <c r="K352" i="1" s="1"/>
  <c r="K322" i="1"/>
  <c r="K304" i="1"/>
  <c r="K303" i="1" s="1"/>
  <c r="K298" i="1"/>
  <c r="K295" i="1"/>
  <c r="K294" i="1"/>
  <c r="K287" i="1"/>
  <c r="K284" i="1"/>
  <c r="K276" i="1"/>
  <c r="K272" i="1"/>
  <c r="K260" i="1"/>
  <c r="K252" i="1"/>
  <c r="K245" i="1"/>
  <c r="K227" i="1"/>
  <c r="K226" i="1" s="1"/>
  <c r="K213" i="1"/>
  <c r="K212" i="1" s="1"/>
  <c r="K208" i="1"/>
  <c r="K206" i="1"/>
  <c r="K204" i="1"/>
  <c r="K203" i="1"/>
  <c r="K222" i="1" s="1"/>
  <c r="K221" i="1" s="1"/>
  <c r="K201" i="1"/>
  <c r="K135" i="1"/>
  <c r="K196" i="1"/>
  <c r="K188" i="1"/>
  <c r="K184" i="1"/>
  <c r="K172" i="1"/>
  <c r="K171" i="1" s="1"/>
  <c r="K164" i="1"/>
  <c r="K146" i="1"/>
  <c r="K145" i="1"/>
  <c r="K142" i="1"/>
  <c r="K134" i="1"/>
  <c r="K128" i="1"/>
  <c r="K123" i="1"/>
  <c r="K126" i="1"/>
  <c r="K118" i="1"/>
  <c r="K113" i="1"/>
  <c r="K106" i="1"/>
  <c r="K105" i="1"/>
  <c r="K98" i="1"/>
  <c r="K80" i="1"/>
  <c r="K76" i="1"/>
  <c r="K75" i="1"/>
  <c r="K74" i="1"/>
  <c r="K73" i="1"/>
  <c r="K69" i="1"/>
  <c r="K64" i="1"/>
  <c r="K63" i="1"/>
  <c r="K62" i="1"/>
  <c r="K61" i="1"/>
  <c r="K60" i="1"/>
  <c r="K59" i="1"/>
  <c r="K58" i="1"/>
  <c r="K57" i="1" s="1"/>
  <c r="K55" i="1"/>
  <c r="K54" i="1"/>
  <c r="K44" i="1"/>
  <c r="L40" i="1"/>
  <c r="K40" i="1"/>
  <c r="K33" i="1"/>
  <c r="K30" i="1"/>
  <c r="K29" i="1" s="1"/>
  <c r="K26" i="1"/>
  <c r="K25" i="1" s="1"/>
  <c r="K24" i="1" s="1"/>
  <c r="K18" i="1"/>
  <c r="K17" i="1" s="1"/>
  <c r="K43" i="1" s="1"/>
  <c r="K12" i="1"/>
  <c r="K11" i="1" s="1"/>
  <c r="K10" i="1" s="1"/>
  <c r="K9" i="1" s="1"/>
  <c r="K8" i="1" s="1"/>
  <c r="I435" i="1"/>
  <c r="I18" i="1"/>
  <c r="I17" i="1" s="1"/>
  <c r="J432" i="1"/>
  <c r="L432" i="1" s="1"/>
  <c r="N432" i="1" s="1"/>
  <c r="P432" i="1" s="1"/>
  <c r="R432" i="1" s="1"/>
  <c r="T432" i="1" s="1"/>
  <c r="V432" i="1" s="1"/>
  <c r="X432" i="1" s="1"/>
  <c r="Z432" i="1" s="1"/>
  <c r="AB432" i="1" s="1"/>
  <c r="AF432" i="1" s="1"/>
  <c r="J433" i="1"/>
  <c r="L433" i="1" s="1"/>
  <c r="N433" i="1" s="1"/>
  <c r="P433" i="1" s="1"/>
  <c r="R433" i="1" s="1"/>
  <c r="T433" i="1" s="1"/>
  <c r="V433" i="1" s="1"/>
  <c r="X433" i="1" s="1"/>
  <c r="Z433" i="1" s="1"/>
  <c r="AB433" i="1" s="1"/>
  <c r="AF433" i="1" s="1"/>
  <c r="J434" i="1"/>
  <c r="L434" i="1" s="1"/>
  <c r="N434" i="1" s="1"/>
  <c r="P434" i="1" s="1"/>
  <c r="R434" i="1" s="1"/>
  <c r="T434" i="1" s="1"/>
  <c r="V434" i="1" s="1"/>
  <c r="X434" i="1" s="1"/>
  <c r="Z434" i="1" s="1"/>
  <c r="AB434" i="1" s="1"/>
  <c r="AF434" i="1" s="1"/>
  <c r="J431" i="1"/>
  <c r="L431" i="1" s="1"/>
  <c r="J22" i="1"/>
  <c r="L22" i="1" s="1"/>
  <c r="N22" i="1" s="1"/>
  <c r="P22" i="1" s="1"/>
  <c r="R22" i="1" s="1"/>
  <c r="T22" i="1" s="1"/>
  <c r="V22" i="1" s="1"/>
  <c r="X22" i="1" s="1"/>
  <c r="Z22" i="1" s="1"/>
  <c r="AB22" i="1" s="1"/>
  <c r="AD22" i="1" s="1"/>
  <c r="AF22" i="1" s="1"/>
  <c r="AH22" i="1" s="1"/>
  <c r="AJ22" i="1" s="1"/>
  <c r="AL22" i="1" s="1"/>
  <c r="AN22" i="1" s="1"/>
  <c r="AP22" i="1" s="1"/>
  <c r="AR22" i="1" s="1"/>
  <c r="AT22" i="1" s="1"/>
  <c r="AV22" i="1" s="1"/>
  <c r="AX22" i="1" s="1"/>
  <c r="AZ22" i="1" s="1"/>
  <c r="BB22" i="1" s="1"/>
  <c r="J23" i="1"/>
  <c r="L23" i="1" s="1"/>
  <c r="N23" i="1" s="1"/>
  <c r="P23" i="1" s="1"/>
  <c r="R23" i="1" s="1"/>
  <c r="T23" i="1" s="1"/>
  <c r="V23" i="1" s="1"/>
  <c r="X23" i="1" s="1"/>
  <c r="Z23" i="1" s="1"/>
  <c r="AB23" i="1" s="1"/>
  <c r="AF23" i="1" s="1"/>
  <c r="AH23" i="1" s="1"/>
  <c r="AJ23" i="1" s="1"/>
  <c r="AL23" i="1" s="1"/>
  <c r="AN23" i="1" s="1"/>
  <c r="AP23" i="1" s="1"/>
  <c r="AR23" i="1" s="1"/>
  <c r="AT23" i="1" s="1"/>
  <c r="AV23" i="1" s="1"/>
  <c r="AX23" i="1" s="1"/>
  <c r="AZ23" i="1" s="1"/>
  <c r="BB23" i="1" s="1"/>
  <c r="J14" i="1"/>
  <c r="L14" i="1" s="1"/>
  <c r="N14" i="1" s="1"/>
  <c r="P14" i="1" s="1"/>
  <c r="R14" i="1" s="1"/>
  <c r="T14" i="1" s="1"/>
  <c r="V14" i="1" s="1"/>
  <c r="X14" i="1" s="1"/>
  <c r="Z14" i="1" s="1"/>
  <c r="AB14" i="1" s="1"/>
  <c r="AD14" i="1" s="1"/>
  <c r="AF14" i="1" s="1"/>
  <c r="AH14" i="1" s="1"/>
  <c r="AJ14" i="1" s="1"/>
  <c r="AL14" i="1" s="1"/>
  <c r="AN14" i="1" s="1"/>
  <c r="AP14" i="1" s="1"/>
  <c r="AR14" i="1" s="1"/>
  <c r="AT14" i="1" s="1"/>
  <c r="AV14" i="1" s="1"/>
  <c r="AX14" i="1" s="1"/>
  <c r="AZ14" i="1" s="1"/>
  <c r="BB14" i="1" s="1"/>
  <c r="J228" i="1"/>
  <c r="L228" i="1"/>
  <c r="I40" i="1"/>
  <c r="J40" i="1"/>
  <c r="H40" i="1"/>
  <c r="H12" i="1"/>
  <c r="H11" i="1" s="1"/>
  <c r="H18" i="1"/>
  <c r="H17" i="1" s="1"/>
  <c r="H43" i="1" s="1"/>
  <c r="H26" i="1"/>
  <c r="H25" i="1" s="1"/>
  <c r="H30" i="1"/>
  <c r="H29" i="1" s="1"/>
  <c r="H33" i="1"/>
  <c r="I12" i="1"/>
  <c r="I11" i="1"/>
  <c r="I26" i="1"/>
  <c r="I25" i="1"/>
  <c r="I24" i="1" s="1"/>
  <c r="I30" i="1"/>
  <c r="I29" i="1" s="1"/>
  <c r="I33" i="1"/>
  <c r="J13" i="1"/>
  <c r="L13" i="1"/>
  <c r="J15" i="1"/>
  <c r="L15" i="1"/>
  <c r="J19" i="1"/>
  <c r="L19" i="1"/>
  <c r="N19" i="1" s="1"/>
  <c r="J21" i="1"/>
  <c r="L21" i="1" s="1"/>
  <c r="N21" i="1" s="1"/>
  <c r="P21" i="1" s="1"/>
  <c r="R21" i="1" s="1"/>
  <c r="T21" i="1" s="1"/>
  <c r="V21" i="1" s="1"/>
  <c r="X21" i="1" s="1"/>
  <c r="Z21" i="1" s="1"/>
  <c r="AB21" i="1" s="1"/>
  <c r="AF21" i="1" s="1"/>
  <c r="AH21" i="1" s="1"/>
  <c r="AJ21" i="1" s="1"/>
  <c r="AL21" i="1" s="1"/>
  <c r="AN21" i="1" s="1"/>
  <c r="AP21" i="1" s="1"/>
  <c r="AR21" i="1" s="1"/>
  <c r="AT21" i="1" s="1"/>
  <c r="AV21" i="1" s="1"/>
  <c r="AX21" i="1" s="1"/>
  <c r="AZ21" i="1" s="1"/>
  <c r="BB21" i="1" s="1"/>
  <c r="J27" i="1"/>
  <c r="L27" i="1" s="1"/>
  <c r="J28" i="1"/>
  <c r="L28" i="1" s="1"/>
  <c r="N28" i="1" s="1"/>
  <c r="P28" i="1" s="1"/>
  <c r="R28" i="1" s="1"/>
  <c r="T28" i="1" s="1"/>
  <c r="V28" i="1" s="1"/>
  <c r="X28" i="1" s="1"/>
  <c r="Z28" i="1" s="1"/>
  <c r="AB28" i="1" s="1"/>
  <c r="AD28" i="1" s="1"/>
  <c r="AF28" i="1" s="1"/>
  <c r="AH28" i="1" s="1"/>
  <c r="AJ28" i="1" s="1"/>
  <c r="AL28" i="1" s="1"/>
  <c r="AN28" i="1" s="1"/>
  <c r="AP28" i="1" s="1"/>
  <c r="AR28" i="1" s="1"/>
  <c r="AT28" i="1" s="1"/>
  <c r="AV28" i="1" s="1"/>
  <c r="AX28" i="1" s="1"/>
  <c r="AZ28" i="1" s="1"/>
  <c r="BB28" i="1" s="1"/>
  <c r="J31" i="1"/>
  <c r="L31" i="1" s="1"/>
  <c r="J32" i="1"/>
  <c r="L32" i="1" s="1"/>
  <c r="N32" i="1" s="1"/>
  <c r="P32" i="1" s="1"/>
  <c r="R32" i="1" s="1"/>
  <c r="T32" i="1" s="1"/>
  <c r="V32" i="1" s="1"/>
  <c r="X32" i="1" s="1"/>
  <c r="Z32" i="1" s="1"/>
  <c r="AB32" i="1" s="1"/>
  <c r="AF32" i="1" s="1"/>
  <c r="AH32" i="1" s="1"/>
  <c r="AJ32" i="1" s="1"/>
  <c r="AL32" i="1" s="1"/>
  <c r="AN32" i="1" s="1"/>
  <c r="AP32" i="1" s="1"/>
  <c r="AR32" i="1" s="1"/>
  <c r="AT32" i="1" s="1"/>
  <c r="AV32" i="1" s="1"/>
  <c r="AX32" i="1" s="1"/>
  <c r="AZ32" i="1" s="1"/>
  <c r="BB32" i="1" s="1"/>
  <c r="J34" i="1"/>
  <c r="L34" i="1" s="1"/>
  <c r="H44" i="1"/>
  <c r="I44" i="1"/>
  <c r="H80" i="1"/>
  <c r="H98" i="1"/>
  <c r="H79" i="1"/>
  <c r="H106" i="1"/>
  <c r="H113" i="1"/>
  <c r="H118" i="1"/>
  <c r="H123" i="1"/>
  <c r="H146" i="1"/>
  <c r="H164" i="1"/>
  <c r="H172" i="1"/>
  <c r="H184" i="1"/>
  <c r="H171" i="1" s="1"/>
  <c r="H188" i="1"/>
  <c r="H196" i="1"/>
  <c r="H201" i="1"/>
  <c r="H204" i="1"/>
  <c r="H203" i="1"/>
  <c r="H208" i="1"/>
  <c r="H206" i="1"/>
  <c r="H213" i="1"/>
  <c r="H212" i="1"/>
  <c r="H227" i="1"/>
  <c r="H245" i="1"/>
  <c r="H252" i="1"/>
  <c r="H260" i="1"/>
  <c r="H272" i="1"/>
  <c r="H276" i="1"/>
  <c r="H284" i="1"/>
  <c r="H287" i="1"/>
  <c r="H295" i="1"/>
  <c r="H294" i="1"/>
  <c r="H298" i="1"/>
  <c r="H297" i="1"/>
  <c r="H304" i="1"/>
  <c r="H322" i="1"/>
  <c r="H332" i="1"/>
  <c r="H339" i="1"/>
  <c r="H338" i="1" s="1"/>
  <c r="H337" i="1" s="1"/>
  <c r="H347" i="1"/>
  <c r="H346" i="1"/>
  <c r="H345" i="1" s="1"/>
  <c r="H141" i="1" s="1"/>
  <c r="H140" i="1" s="1"/>
  <c r="H360" i="1"/>
  <c r="H359" i="1" s="1"/>
  <c r="H362" i="1"/>
  <c r="H366" i="1"/>
  <c r="H365" i="1" s="1"/>
  <c r="H369" i="1"/>
  <c r="H372" i="1"/>
  <c r="H368" i="1"/>
  <c r="H63" i="1" s="1"/>
  <c r="H374" i="1"/>
  <c r="H381" i="1"/>
  <c r="H384" i="1"/>
  <c r="H388" i="1"/>
  <c r="H391" i="1"/>
  <c r="H402" i="1"/>
  <c r="H401" i="1"/>
  <c r="I80" i="1"/>
  <c r="I98" i="1"/>
  <c r="I106" i="1"/>
  <c r="I113" i="1"/>
  <c r="I118" i="1"/>
  <c r="I123" i="1"/>
  <c r="I146" i="1"/>
  <c r="I164" i="1"/>
  <c r="I172" i="1"/>
  <c r="I184" i="1"/>
  <c r="I188" i="1"/>
  <c r="I196" i="1"/>
  <c r="I201" i="1"/>
  <c r="I204" i="1"/>
  <c r="I203" i="1" s="1"/>
  <c r="I208" i="1"/>
  <c r="I206" i="1" s="1"/>
  <c r="I213" i="1"/>
  <c r="I212" i="1" s="1"/>
  <c r="I211" i="1" s="1"/>
  <c r="I227" i="1"/>
  <c r="I245" i="1"/>
  <c r="I252" i="1"/>
  <c r="I260" i="1"/>
  <c r="I272" i="1"/>
  <c r="I276" i="1"/>
  <c r="I284" i="1"/>
  <c r="I287" i="1"/>
  <c r="I295" i="1"/>
  <c r="I294" i="1"/>
  <c r="I298" i="1"/>
  <c r="I297" i="1"/>
  <c r="I304" i="1"/>
  <c r="I322" i="1"/>
  <c r="I303" i="1" s="1"/>
  <c r="I332" i="1"/>
  <c r="I339" i="1"/>
  <c r="I338" i="1"/>
  <c r="I347" i="1"/>
  <c r="I346" i="1"/>
  <c r="I345" i="1" s="1"/>
  <c r="I141" i="1" s="1"/>
  <c r="I140" i="1" s="1"/>
  <c r="I360" i="1"/>
  <c r="I359" i="1" s="1"/>
  <c r="I408" i="1" s="1"/>
  <c r="I362" i="1"/>
  <c r="I366" i="1"/>
  <c r="I365" i="1"/>
  <c r="I369" i="1"/>
  <c r="I372" i="1"/>
  <c r="I368" i="1"/>
  <c r="I63" i="1" s="1"/>
  <c r="I374" i="1"/>
  <c r="I381" i="1"/>
  <c r="I384" i="1"/>
  <c r="I388" i="1"/>
  <c r="I391" i="1"/>
  <c r="I402" i="1"/>
  <c r="I401" i="1"/>
  <c r="J81" i="1"/>
  <c r="L81" i="1"/>
  <c r="J82" i="1"/>
  <c r="L82" i="1"/>
  <c r="N82" i="1" s="1"/>
  <c r="P82" i="1" s="1"/>
  <c r="R82" i="1" s="1"/>
  <c r="T82" i="1" s="1"/>
  <c r="V82" i="1" s="1"/>
  <c r="X82" i="1" s="1"/>
  <c r="Z82" i="1" s="1"/>
  <c r="AB82" i="1" s="1"/>
  <c r="AD82" i="1" s="1"/>
  <c r="AF82" i="1" s="1"/>
  <c r="J84" i="1"/>
  <c r="L84" i="1"/>
  <c r="N84" i="1" s="1"/>
  <c r="P84" i="1" s="1"/>
  <c r="R84" i="1" s="1"/>
  <c r="T84" i="1" s="1"/>
  <c r="V84" i="1" s="1"/>
  <c r="X84" i="1" s="1"/>
  <c r="Z84" i="1" s="1"/>
  <c r="AB84" i="1" s="1"/>
  <c r="AD84" i="1" s="1"/>
  <c r="AF84" i="1" s="1"/>
  <c r="J88" i="1"/>
  <c r="L88" i="1"/>
  <c r="N88" i="1" s="1"/>
  <c r="P88" i="1" s="1"/>
  <c r="R88" i="1" s="1"/>
  <c r="T88" i="1" s="1"/>
  <c r="V88" i="1" s="1"/>
  <c r="X88" i="1" s="1"/>
  <c r="Z88" i="1" s="1"/>
  <c r="AB88" i="1" s="1"/>
  <c r="AD88" i="1" s="1"/>
  <c r="AF88" i="1" s="1"/>
  <c r="J89" i="1"/>
  <c r="L89" i="1"/>
  <c r="N89" i="1" s="1"/>
  <c r="P89" i="1" s="1"/>
  <c r="R89" i="1" s="1"/>
  <c r="T89" i="1" s="1"/>
  <c r="V89" i="1" s="1"/>
  <c r="X89" i="1" s="1"/>
  <c r="Z89" i="1" s="1"/>
  <c r="AB89" i="1" s="1"/>
  <c r="AD89" i="1" s="1"/>
  <c r="AF89" i="1" s="1"/>
  <c r="J93" i="1"/>
  <c r="L93" i="1"/>
  <c r="N93" i="1" s="1"/>
  <c r="P93" i="1" s="1"/>
  <c r="R93" i="1" s="1"/>
  <c r="T93" i="1" s="1"/>
  <c r="V93" i="1" s="1"/>
  <c r="X93" i="1" s="1"/>
  <c r="Z93" i="1" s="1"/>
  <c r="AB93" i="1" s="1"/>
  <c r="AD93" i="1" s="1"/>
  <c r="AF93" i="1" s="1"/>
  <c r="J97" i="1"/>
  <c r="L97" i="1"/>
  <c r="N97" i="1" s="1"/>
  <c r="P97" i="1" s="1"/>
  <c r="R97" i="1" s="1"/>
  <c r="T97" i="1" s="1"/>
  <c r="V97" i="1" s="1"/>
  <c r="X97" i="1" s="1"/>
  <c r="Z97" i="1" s="1"/>
  <c r="AB97" i="1" s="1"/>
  <c r="AD97" i="1" s="1"/>
  <c r="AF97" i="1" s="1"/>
  <c r="J99" i="1"/>
  <c r="L99" i="1"/>
  <c r="N99" i="1" s="1"/>
  <c r="J100" i="1"/>
  <c r="L100" i="1" s="1"/>
  <c r="N100" i="1" s="1"/>
  <c r="P100" i="1" s="1"/>
  <c r="R100" i="1" s="1"/>
  <c r="T100" i="1" s="1"/>
  <c r="V100" i="1" s="1"/>
  <c r="X100" i="1" s="1"/>
  <c r="Z100" i="1" s="1"/>
  <c r="AB100" i="1" s="1"/>
  <c r="AF100" i="1" s="1"/>
  <c r="J101" i="1"/>
  <c r="L101" i="1" s="1"/>
  <c r="N101" i="1" s="1"/>
  <c r="P101" i="1" s="1"/>
  <c r="R101" i="1" s="1"/>
  <c r="T101" i="1" s="1"/>
  <c r="V101" i="1" s="1"/>
  <c r="X101" i="1" s="1"/>
  <c r="Z101" i="1" s="1"/>
  <c r="AB101" i="1" s="1"/>
  <c r="AF101" i="1" s="1"/>
  <c r="J102" i="1"/>
  <c r="L102" i="1" s="1"/>
  <c r="N102" i="1" s="1"/>
  <c r="P102" i="1" s="1"/>
  <c r="R102" i="1" s="1"/>
  <c r="T102" i="1" s="1"/>
  <c r="V102" i="1" s="1"/>
  <c r="X102" i="1" s="1"/>
  <c r="Z102" i="1" s="1"/>
  <c r="AB102" i="1" s="1"/>
  <c r="AF102" i="1" s="1"/>
  <c r="J103" i="1"/>
  <c r="L103" i="1" s="1"/>
  <c r="N103" i="1" s="1"/>
  <c r="P103" i="1" s="1"/>
  <c r="R103" i="1" s="1"/>
  <c r="T103" i="1" s="1"/>
  <c r="V103" i="1" s="1"/>
  <c r="X103" i="1" s="1"/>
  <c r="Z103" i="1" s="1"/>
  <c r="AB103" i="1" s="1"/>
  <c r="AF103" i="1" s="1"/>
  <c r="J104" i="1"/>
  <c r="L104" i="1" s="1"/>
  <c r="N104" i="1" s="1"/>
  <c r="P104" i="1" s="1"/>
  <c r="R104" i="1" s="1"/>
  <c r="T104" i="1" s="1"/>
  <c r="V104" i="1" s="1"/>
  <c r="X104" i="1" s="1"/>
  <c r="Z104" i="1" s="1"/>
  <c r="AB104" i="1" s="1"/>
  <c r="AD104" i="1" s="1"/>
  <c r="AF104" i="1" s="1"/>
  <c r="J107" i="1"/>
  <c r="L107" i="1" s="1"/>
  <c r="J108" i="1"/>
  <c r="L108" i="1" s="1"/>
  <c r="N108" i="1" s="1"/>
  <c r="P108" i="1" s="1"/>
  <c r="R108" i="1" s="1"/>
  <c r="T108" i="1" s="1"/>
  <c r="V108" i="1" s="1"/>
  <c r="X108" i="1" s="1"/>
  <c r="Z108" i="1" s="1"/>
  <c r="AB108" i="1" s="1"/>
  <c r="AF108" i="1" s="1"/>
  <c r="J109" i="1"/>
  <c r="L109" i="1" s="1"/>
  <c r="N109" i="1" s="1"/>
  <c r="P109" i="1" s="1"/>
  <c r="R109" i="1" s="1"/>
  <c r="T109" i="1" s="1"/>
  <c r="V109" i="1" s="1"/>
  <c r="X109" i="1" s="1"/>
  <c r="Z109" i="1" s="1"/>
  <c r="AB109" i="1" s="1"/>
  <c r="AD109" i="1" s="1"/>
  <c r="AF109" i="1" s="1"/>
  <c r="J110" i="1"/>
  <c r="L110" i="1" s="1"/>
  <c r="N110" i="1" s="1"/>
  <c r="P110" i="1" s="1"/>
  <c r="R110" i="1" s="1"/>
  <c r="T110" i="1" s="1"/>
  <c r="V110" i="1" s="1"/>
  <c r="X110" i="1" s="1"/>
  <c r="Z110" i="1" s="1"/>
  <c r="AB110" i="1" s="1"/>
  <c r="AD110" i="1" s="1"/>
  <c r="AF110" i="1" s="1"/>
  <c r="J111" i="1"/>
  <c r="L111" i="1" s="1"/>
  <c r="N111" i="1" s="1"/>
  <c r="P111" i="1" s="1"/>
  <c r="R111" i="1" s="1"/>
  <c r="T111" i="1" s="1"/>
  <c r="V111" i="1" s="1"/>
  <c r="X111" i="1" s="1"/>
  <c r="Z111" i="1" s="1"/>
  <c r="AB111" i="1" s="1"/>
  <c r="AF111" i="1" s="1"/>
  <c r="J112" i="1"/>
  <c r="L112" i="1" s="1"/>
  <c r="N112" i="1" s="1"/>
  <c r="P112" i="1" s="1"/>
  <c r="R112" i="1" s="1"/>
  <c r="T112" i="1" s="1"/>
  <c r="V112" i="1" s="1"/>
  <c r="X112" i="1" s="1"/>
  <c r="Z112" i="1" s="1"/>
  <c r="AB112" i="1" s="1"/>
  <c r="AD112" i="1" s="1"/>
  <c r="AF112" i="1" s="1"/>
  <c r="J116" i="1"/>
  <c r="L116" i="1" s="1"/>
  <c r="J117" i="1"/>
  <c r="L117" i="1" s="1"/>
  <c r="N117" i="1" s="1"/>
  <c r="P117" i="1" s="1"/>
  <c r="R117" i="1" s="1"/>
  <c r="T117" i="1" s="1"/>
  <c r="V117" i="1" s="1"/>
  <c r="X117" i="1" s="1"/>
  <c r="Z117" i="1" s="1"/>
  <c r="AB117" i="1" s="1"/>
  <c r="AD117" i="1" s="1"/>
  <c r="AF117" i="1" s="1"/>
  <c r="J121" i="1"/>
  <c r="L121" i="1" s="1"/>
  <c r="J122" i="1"/>
  <c r="L122" i="1" s="1"/>
  <c r="N122" i="1" s="1"/>
  <c r="P122" i="1" s="1"/>
  <c r="R122" i="1" s="1"/>
  <c r="T122" i="1" s="1"/>
  <c r="V122" i="1" s="1"/>
  <c r="X122" i="1" s="1"/>
  <c r="Z122" i="1" s="1"/>
  <c r="AB122" i="1" s="1"/>
  <c r="AD122" i="1" s="1"/>
  <c r="AF122" i="1" s="1"/>
  <c r="J124" i="1"/>
  <c r="L124" i="1" s="1"/>
  <c r="J123" i="1"/>
  <c r="J147" i="1"/>
  <c r="L147" i="1"/>
  <c r="J148" i="1"/>
  <c r="L148" i="1"/>
  <c r="N148" i="1" s="1"/>
  <c r="P148" i="1" s="1"/>
  <c r="R148" i="1" s="1"/>
  <c r="T148" i="1" s="1"/>
  <c r="V148" i="1" s="1"/>
  <c r="X148" i="1" s="1"/>
  <c r="Z148" i="1" s="1"/>
  <c r="AB148" i="1" s="1"/>
  <c r="AD148" i="1" s="1"/>
  <c r="AF148" i="1" s="1"/>
  <c r="J149" i="1"/>
  <c r="L149" i="1"/>
  <c r="N149" i="1" s="1"/>
  <c r="P149" i="1" s="1"/>
  <c r="R149" i="1" s="1"/>
  <c r="T149" i="1" s="1"/>
  <c r="V149" i="1" s="1"/>
  <c r="X149" i="1" s="1"/>
  <c r="Z149" i="1" s="1"/>
  <c r="AB149" i="1" s="1"/>
  <c r="AD149" i="1" s="1"/>
  <c r="AF149" i="1" s="1"/>
  <c r="J150" i="1"/>
  <c r="L150" i="1"/>
  <c r="N150" i="1" s="1"/>
  <c r="P150" i="1" s="1"/>
  <c r="R150" i="1" s="1"/>
  <c r="T150" i="1" s="1"/>
  <c r="V150" i="1" s="1"/>
  <c r="X150" i="1" s="1"/>
  <c r="Z150" i="1" s="1"/>
  <c r="AB150" i="1" s="1"/>
  <c r="AD150" i="1" s="1"/>
  <c r="AF150" i="1" s="1"/>
  <c r="J152" i="1"/>
  <c r="L152" i="1"/>
  <c r="N152" i="1" s="1"/>
  <c r="P152" i="1" s="1"/>
  <c r="R152" i="1" s="1"/>
  <c r="T152" i="1" s="1"/>
  <c r="V152" i="1" s="1"/>
  <c r="X152" i="1" s="1"/>
  <c r="Z152" i="1" s="1"/>
  <c r="AB152" i="1" s="1"/>
  <c r="AD152" i="1" s="1"/>
  <c r="AF152" i="1" s="1"/>
  <c r="J153" i="1"/>
  <c r="L153" i="1"/>
  <c r="N153" i="1" s="1"/>
  <c r="P153" i="1" s="1"/>
  <c r="R153" i="1" s="1"/>
  <c r="T153" i="1" s="1"/>
  <c r="V153" i="1" s="1"/>
  <c r="X153" i="1" s="1"/>
  <c r="Z153" i="1" s="1"/>
  <c r="AB153" i="1" s="1"/>
  <c r="AD153" i="1" s="1"/>
  <c r="AF153" i="1" s="1"/>
  <c r="J154" i="1"/>
  <c r="L154" i="1"/>
  <c r="N154" i="1" s="1"/>
  <c r="P154" i="1" s="1"/>
  <c r="R154" i="1" s="1"/>
  <c r="T154" i="1" s="1"/>
  <c r="V154" i="1" s="1"/>
  <c r="X154" i="1" s="1"/>
  <c r="Z154" i="1" s="1"/>
  <c r="AB154" i="1" s="1"/>
  <c r="AD154" i="1" s="1"/>
  <c r="AF154" i="1" s="1"/>
  <c r="J155" i="1"/>
  <c r="L155" i="1"/>
  <c r="N155" i="1" s="1"/>
  <c r="P155" i="1" s="1"/>
  <c r="R155" i="1" s="1"/>
  <c r="T155" i="1" s="1"/>
  <c r="V155" i="1" s="1"/>
  <c r="X155" i="1" s="1"/>
  <c r="Z155" i="1" s="1"/>
  <c r="AB155" i="1" s="1"/>
  <c r="AD155" i="1" s="1"/>
  <c r="AF155" i="1" s="1"/>
  <c r="J158" i="1"/>
  <c r="L158" i="1"/>
  <c r="N158" i="1" s="1"/>
  <c r="P158" i="1" s="1"/>
  <c r="R158" i="1" s="1"/>
  <c r="T158" i="1" s="1"/>
  <c r="V158" i="1" s="1"/>
  <c r="X158" i="1" s="1"/>
  <c r="Z158" i="1" s="1"/>
  <c r="AB158" i="1" s="1"/>
  <c r="AD158" i="1" s="1"/>
  <c r="AF158" i="1" s="1"/>
  <c r="J159" i="1"/>
  <c r="L159" i="1"/>
  <c r="N159" i="1" s="1"/>
  <c r="P159" i="1" s="1"/>
  <c r="R159" i="1" s="1"/>
  <c r="T159" i="1" s="1"/>
  <c r="V159" i="1" s="1"/>
  <c r="X159" i="1" s="1"/>
  <c r="Z159" i="1" s="1"/>
  <c r="AB159" i="1" s="1"/>
  <c r="AD159" i="1" s="1"/>
  <c r="AF159" i="1" s="1"/>
  <c r="J163" i="1"/>
  <c r="L163" i="1"/>
  <c r="N163" i="1" s="1"/>
  <c r="P163" i="1" s="1"/>
  <c r="R163" i="1" s="1"/>
  <c r="T163" i="1" s="1"/>
  <c r="V163" i="1" s="1"/>
  <c r="X163" i="1" s="1"/>
  <c r="Z163" i="1" s="1"/>
  <c r="AB163" i="1" s="1"/>
  <c r="AD163" i="1" s="1"/>
  <c r="AF163" i="1" s="1"/>
  <c r="J165" i="1"/>
  <c r="L165" i="1"/>
  <c r="J166" i="1"/>
  <c r="L166" i="1"/>
  <c r="N166" i="1" s="1"/>
  <c r="P166" i="1" s="1"/>
  <c r="R166" i="1" s="1"/>
  <c r="T166" i="1" s="1"/>
  <c r="V166" i="1" s="1"/>
  <c r="X166" i="1" s="1"/>
  <c r="Z166" i="1" s="1"/>
  <c r="AB166" i="1" s="1"/>
  <c r="AD166" i="1" s="1"/>
  <c r="AF166" i="1" s="1"/>
  <c r="J167" i="1"/>
  <c r="L167" i="1"/>
  <c r="N167" i="1" s="1"/>
  <c r="P167" i="1" s="1"/>
  <c r="R167" i="1" s="1"/>
  <c r="T167" i="1" s="1"/>
  <c r="V167" i="1" s="1"/>
  <c r="X167" i="1" s="1"/>
  <c r="Z167" i="1" s="1"/>
  <c r="AB167" i="1" s="1"/>
  <c r="AD167" i="1" s="1"/>
  <c r="AF167" i="1" s="1"/>
  <c r="J168" i="1"/>
  <c r="L168" i="1"/>
  <c r="N168" i="1" s="1"/>
  <c r="P168" i="1" s="1"/>
  <c r="R168" i="1" s="1"/>
  <c r="T168" i="1" s="1"/>
  <c r="V168" i="1" s="1"/>
  <c r="X168" i="1" s="1"/>
  <c r="Z168" i="1" s="1"/>
  <c r="AB168" i="1" s="1"/>
  <c r="AD168" i="1" s="1"/>
  <c r="AF168" i="1" s="1"/>
  <c r="J169" i="1"/>
  <c r="L169" i="1"/>
  <c r="N169" i="1" s="1"/>
  <c r="P169" i="1" s="1"/>
  <c r="R169" i="1" s="1"/>
  <c r="T169" i="1" s="1"/>
  <c r="V169" i="1" s="1"/>
  <c r="X169" i="1" s="1"/>
  <c r="Z169" i="1" s="1"/>
  <c r="AB169" i="1" s="1"/>
  <c r="AD169" i="1" s="1"/>
  <c r="AF169" i="1" s="1"/>
  <c r="J170" i="1"/>
  <c r="L170" i="1"/>
  <c r="N170" i="1" s="1"/>
  <c r="P170" i="1" s="1"/>
  <c r="R170" i="1" s="1"/>
  <c r="T170" i="1" s="1"/>
  <c r="V170" i="1" s="1"/>
  <c r="X170" i="1" s="1"/>
  <c r="Z170" i="1" s="1"/>
  <c r="AB170" i="1" s="1"/>
  <c r="AD170" i="1" s="1"/>
  <c r="AF170" i="1" s="1"/>
  <c r="J173" i="1"/>
  <c r="L173" i="1"/>
  <c r="J174" i="1"/>
  <c r="L174" i="1"/>
  <c r="N174" i="1" s="1"/>
  <c r="P174" i="1" s="1"/>
  <c r="R174" i="1" s="1"/>
  <c r="T174" i="1" s="1"/>
  <c r="V174" i="1" s="1"/>
  <c r="X174" i="1" s="1"/>
  <c r="Z174" i="1" s="1"/>
  <c r="AB174" i="1" s="1"/>
  <c r="AF174" i="1" s="1"/>
  <c r="J175" i="1"/>
  <c r="L175" i="1"/>
  <c r="N175" i="1" s="1"/>
  <c r="P175" i="1" s="1"/>
  <c r="R175" i="1" s="1"/>
  <c r="T175" i="1" s="1"/>
  <c r="V175" i="1" s="1"/>
  <c r="X175" i="1" s="1"/>
  <c r="Z175" i="1" s="1"/>
  <c r="AB175" i="1" s="1"/>
  <c r="AF175" i="1" s="1"/>
  <c r="J176" i="1"/>
  <c r="L176" i="1"/>
  <c r="N176" i="1" s="1"/>
  <c r="P176" i="1" s="1"/>
  <c r="R176" i="1" s="1"/>
  <c r="T176" i="1" s="1"/>
  <c r="V176" i="1" s="1"/>
  <c r="X176" i="1" s="1"/>
  <c r="Z176" i="1" s="1"/>
  <c r="AB176" i="1" s="1"/>
  <c r="AF176" i="1" s="1"/>
  <c r="J177" i="1"/>
  <c r="L177" i="1"/>
  <c r="N177" i="1" s="1"/>
  <c r="P177" i="1" s="1"/>
  <c r="R177" i="1" s="1"/>
  <c r="T177" i="1" s="1"/>
  <c r="V177" i="1" s="1"/>
  <c r="X177" i="1" s="1"/>
  <c r="Z177" i="1" s="1"/>
  <c r="AB177" i="1" s="1"/>
  <c r="AF177" i="1" s="1"/>
  <c r="J178" i="1"/>
  <c r="L178" i="1"/>
  <c r="N178" i="1" s="1"/>
  <c r="P178" i="1" s="1"/>
  <c r="R178" i="1" s="1"/>
  <c r="T178" i="1" s="1"/>
  <c r="V178" i="1" s="1"/>
  <c r="X178" i="1" s="1"/>
  <c r="Z178" i="1" s="1"/>
  <c r="AB178" i="1" s="1"/>
  <c r="AD178" i="1" s="1"/>
  <c r="AF178" i="1" s="1"/>
  <c r="J180" i="1"/>
  <c r="L180" i="1"/>
  <c r="N180" i="1" s="1"/>
  <c r="P180" i="1" s="1"/>
  <c r="R180" i="1" s="1"/>
  <c r="T180" i="1" s="1"/>
  <c r="V180" i="1" s="1"/>
  <c r="X180" i="1" s="1"/>
  <c r="Z180" i="1" s="1"/>
  <c r="AB180" i="1" s="1"/>
  <c r="AF180" i="1" s="1"/>
  <c r="J181" i="1"/>
  <c r="L181" i="1"/>
  <c r="N181" i="1" s="1"/>
  <c r="P181" i="1" s="1"/>
  <c r="R181" i="1" s="1"/>
  <c r="T181" i="1" s="1"/>
  <c r="V181" i="1" s="1"/>
  <c r="X181" i="1" s="1"/>
  <c r="Z181" i="1" s="1"/>
  <c r="AB181" i="1" s="1"/>
  <c r="AF181" i="1" s="1"/>
  <c r="J182" i="1"/>
  <c r="L182" i="1"/>
  <c r="N182" i="1" s="1"/>
  <c r="P182" i="1" s="1"/>
  <c r="R182" i="1" s="1"/>
  <c r="T182" i="1" s="1"/>
  <c r="V182" i="1" s="1"/>
  <c r="X182" i="1" s="1"/>
  <c r="Z182" i="1" s="1"/>
  <c r="AB182" i="1" s="1"/>
  <c r="AF182" i="1" s="1"/>
  <c r="J183" i="1"/>
  <c r="L183" i="1"/>
  <c r="N183" i="1" s="1"/>
  <c r="P183" i="1" s="1"/>
  <c r="R183" i="1" s="1"/>
  <c r="T183" i="1" s="1"/>
  <c r="V183" i="1" s="1"/>
  <c r="X183" i="1" s="1"/>
  <c r="Z183" i="1" s="1"/>
  <c r="AB183" i="1" s="1"/>
  <c r="AF183" i="1" s="1"/>
  <c r="J187" i="1"/>
  <c r="L187" i="1"/>
  <c r="J189" i="1"/>
  <c r="L189" i="1"/>
  <c r="J191" i="1"/>
  <c r="L191" i="1"/>
  <c r="N191" i="1" s="1"/>
  <c r="P191" i="1" s="1"/>
  <c r="R191" i="1" s="1"/>
  <c r="T191" i="1" s="1"/>
  <c r="V191" i="1" s="1"/>
  <c r="X191" i="1" s="1"/>
  <c r="Z191" i="1" s="1"/>
  <c r="AB191" i="1" s="1"/>
  <c r="AD191" i="1" s="1"/>
  <c r="AF191" i="1" s="1"/>
  <c r="J192" i="1"/>
  <c r="L192" i="1"/>
  <c r="N192" i="1" s="1"/>
  <c r="P192" i="1" s="1"/>
  <c r="R192" i="1" s="1"/>
  <c r="T192" i="1" s="1"/>
  <c r="V192" i="1" s="1"/>
  <c r="X192" i="1" s="1"/>
  <c r="Z192" i="1" s="1"/>
  <c r="AB192" i="1" s="1"/>
  <c r="AD192" i="1" s="1"/>
  <c r="AF192" i="1" s="1"/>
  <c r="J193" i="1"/>
  <c r="L193" i="1"/>
  <c r="N193" i="1" s="1"/>
  <c r="P193" i="1" s="1"/>
  <c r="R193" i="1" s="1"/>
  <c r="T193" i="1" s="1"/>
  <c r="V193" i="1" s="1"/>
  <c r="X193" i="1" s="1"/>
  <c r="Z193" i="1" s="1"/>
  <c r="AB193" i="1" s="1"/>
  <c r="AD193" i="1" s="1"/>
  <c r="AF193" i="1" s="1"/>
  <c r="J198" i="1"/>
  <c r="L198" i="1"/>
  <c r="J200" i="1"/>
  <c r="L200" i="1"/>
  <c r="N200" i="1" s="1"/>
  <c r="P200" i="1" s="1"/>
  <c r="R200" i="1" s="1"/>
  <c r="T200" i="1" s="1"/>
  <c r="V200" i="1" s="1"/>
  <c r="X200" i="1" s="1"/>
  <c r="Z200" i="1" s="1"/>
  <c r="AB200" i="1" s="1"/>
  <c r="AF200" i="1" s="1"/>
  <c r="J202" i="1"/>
  <c r="L202" i="1"/>
  <c r="J205" i="1"/>
  <c r="L205" i="1"/>
  <c r="J210" i="1"/>
  <c r="L210" i="1"/>
  <c r="J208" i="1"/>
  <c r="J206" i="1"/>
  <c r="J215" i="1"/>
  <c r="L215" i="1"/>
  <c r="J216" i="1"/>
  <c r="L216" i="1"/>
  <c r="N216" i="1" s="1"/>
  <c r="P216" i="1" s="1"/>
  <c r="R216" i="1" s="1"/>
  <c r="T216" i="1" s="1"/>
  <c r="V216" i="1" s="1"/>
  <c r="X216" i="1" s="1"/>
  <c r="Z216" i="1" s="1"/>
  <c r="AB216" i="1" s="1"/>
  <c r="AD216" i="1" s="1"/>
  <c r="AF216" i="1" s="1"/>
  <c r="J217" i="1"/>
  <c r="L217" i="1"/>
  <c r="N217" i="1" s="1"/>
  <c r="P217" i="1" s="1"/>
  <c r="R217" i="1" s="1"/>
  <c r="T217" i="1" s="1"/>
  <c r="V217" i="1" s="1"/>
  <c r="X217" i="1" s="1"/>
  <c r="Z217" i="1" s="1"/>
  <c r="AB217" i="1" s="1"/>
  <c r="AD217" i="1" s="1"/>
  <c r="AF217" i="1" s="1"/>
  <c r="J218" i="1"/>
  <c r="L218" i="1"/>
  <c r="N218" i="1" s="1"/>
  <c r="P218" i="1" s="1"/>
  <c r="R218" i="1" s="1"/>
  <c r="T218" i="1" s="1"/>
  <c r="V218" i="1" s="1"/>
  <c r="X218" i="1" s="1"/>
  <c r="Z218" i="1" s="1"/>
  <c r="AB218" i="1" s="1"/>
  <c r="AD218" i="1" s="1"/>
  <c r="AF218" i="1" s="1"/>
  <c r="J219" i="1"/>
  <c r="L219" i="1"/>
  <c r="J229" i="1"/>
  <c r="L229" i="1"/>
  <c r="N229" i="1" s="1"/>
  <c r="P229" i="1" s="1"/>
  <c r="R229" i="1" s="1"/>
  <c r="T229" i="1" s="1"/>
  <c r="V229" i="1" s="1"/>
  <c r="X229" i="1" s="1"/>
  <c r="Z229" i="1" s="1"/>
  <c r="AB229" i="1" s="1"/>
  <c r="AD229" i="1" s="1"/>
  <c r="AF229" i="1" s="1"/>
  <c r="J230" i="1"/>
  <c r="L230" i="1"/>
  <c r="N230" i="1" s="1"/>
  <c r="P230" i="1" s="1"/>
  <c r="R230" i="1" s="1"/>
  <c r="T230" i="1" s="1"/>
  <c r="V230" i="1" s="1"/>
  <c r="X230" i="1" s="1"/>
  <c r="Z230" i="1" s="1"/>
  <c r="AB230" i="1" s="1"/>
  <c r="AD230" i="1" s="1"/>
  <c r="AF230" i="1" s="1"/>
  <c r="J231" i="1"/>
  <c r="L231" i="1"/>
  <c r="N231" i="1" s="1"/>
  <c r="P231" i="1" s="1"/>
  <c r="R231" i="1" s="1"/>
  <c r="T231" i="1" s="1"/>
  <c r="V231" i="1" s="1"/>
  <c r="X231" i="1" s="1"/>
  <c r="Z231" i="1" s="1"/>
  <c r="AB231" i="1" s="1"/>
  <c r="AD231" i="1" s="1"/>
  <c r="AF231" i="1" s="1"/>
  <c r="J233" i="1"/>
  <c r="L233" i="1"/>
  <c r="N233" i="1" s="1"/>
  <c r="P233" i="1" s="1"/>
  <c r="R233" i="1" s="1"/>
  <c r="T233" i="1" s="1"/>
  <c r="V233" i="1" s="1"/>
  <c r="X233" i="1" s="1"/>
  <c r="Z233" i="1" s="1"/>
  <c r="AB233" i="1" s="1"/>
  <c r="AD233" i="1" s="1"/>
  <c r="AF233" i="1" s="1"/>
  <c r="J234" i="1"/>
  <c r="L234" i="1"/>
  <c r="N234" i="1" s="1"/>
  <c r="P234" i="1" s="1"/>
  <c r="R234" i="1" s="1"/>
  <c r="T234" i="1" s="1"/>
  <c r="V234" i="1" s="1"/>
  <c r="X234" i="1" s="1"/>
  <c r="Z234" i="1" s="1"/>
  <c r="AB234" i="1" s="1"/>
  <c r="AD234" i="1" s="1"/>
  <c r="AF234" i="1" s="1"/>
  <c r="J235" i="1"/>
  <c r="L235" i="1"/>
  <c r="N235" i="1" s="1"/>
  <c r="P235" i="1" s="1"/>
  <c r="R235" i="1" s="1"/>
  <c r="T235" i="1" s="1"/>
  <c r="V235" i="1" s="1"/>
  <c r="X235" i="1" s="1"/>
  <c r="Z235" i="1" s="1"/>
  <c r="AB235" i="1" s="1"/>
  <c r="AD235" i="1" s="1"/>
  <c r="AF235" i="1" s="1"/>
  <c r="J236" i="1"/>
  <c r="L236" i="1"/>
  <c r="N236" i="1" s="1"/>
  <c r="P236" i="1" s="1"/>
  <c r="R236" i="1" s="1"/>
  <c r="T236" i="1" s="1"/>
  <c r="V236" i="1" s="1"/>
  <c r="X236" i="1" s="1"/>
  <c r="Z236" i="1" s="1"/>
  <c r="AB236" i="1" s="1"/>
  <c r="AD236" i="1" s="1"/>
  <c r="AF236" i="1" s="1"/>
  <c r="J239" i="1"/>
  <c r="L239" i="1"/>
  <c r="N239" i="1" s="1"/>
  <c r="P239" i="1" s="1"/>
  <c r="R239" i="1" s="1"/>
  <c r="T239" i="1" s="1"/>
  <c r="V239" i="1" s="1"/>
  <c r="X239" i="1" s="1"/>
  <c r="Z239" i="1" s="1"/>
  <c r="AB239" i="1" s="1"/>
  <c r="AF239" i="1" s="1"/>
  <c r="J240" i="1"/>
  <c r="L240" i="1"/>
  <c r="N240" i="1" s="1"/>
  <c r="P240" i="1" s="1"/>
  <c r="R240" i="1" s="1"/>
  <c r="T240" i="1" s="1"/>
  <c r="V240" i="1" s="1"/>
  <c r="X240" i="1" s="1"/>
  <c r="Z240" i="1" s="1"/>
  <c r="AB240" i="1" s="1"/>
  <c r="AF240" i="1" s="1"/>
  <c r="J244" i="1"/>
  <c r="L244" i="1"/>
  <c r="N244" i="1" s="1"/>
  <c r="P244" i="1" s="1"/>
  <c r="R244" i="1" s="1"/>
  <c r="T244" i="1" s="1"/>
  <c r="V244" i="1" s="1"/>
  <c r="X244" i="1" s="1"/>
  <c r="Z244" i="1" s="1"/>
  <c r="AB244" i="1" s="1"/>
  <c r="AF244" i="1" s="1"/>
  <c r="J249" i="1"/>
  <c r="L249" i="1" s="1"/>
  <c r="J250" i="1"/>
  <c r="L250" i="1" s="1"/>
  <c r="N250" i="1" s="1"/>
  <c r="P250" i="1" s="1"/>
  <c r="R250" i="1" s="1"/>
  <c r="T250" i="1" s="1"/>
  <c r="V250" i="1" s="1"/>
  <c r="X250" i="1" s="1"/>
  <c r="Z250" i="1" s="1"/>
  <c r="AB250" i="1" s="1"/>
  <c r="AD250" i="1" s="1"/>
  <c r="AF250" i="1" s="1"/>
  <c r="J246" i="1"/>
  <c r="L246" i="1" s="1"/>
  <c r="N246" i="1" s="1"/>
  <c r="P246" i="1" s="1"/>
  <c r="R246" i="1" s="1"/>
  <c r="T246" i="1" s="1"/>
  <c r="V246" i="1" s="1"/>
  <c r="X246" i="1" s="1"/>
  <c r="Z246" i="1" s="1"/>
  <c r="AB246" i="1" s="1"/>
  <c r="AD246" i="1" s="1"/>
  <c r="AF246" i="1" s="1"/>
  <c r="J253" i="1"/>
  <c r="L253" i="1" s="1"/>
  <c r="N253" i="1" s="1"/>
  <c r="J254" i="1"/>
  <c r="L254" i="1"/>
  <c r="N254" i="1" s="1"/>
  <c r="P254" i="1" s="1"/>
  <c r="R254" i="1" s="1"/>
  <c r="T254" i="1" s="1"/>
  <c r="V254" i="1" s="1"/>
  <c r="X254" i="1" s="1"/>
  <c r="Z254" i="1" s="1"/>
  <c r="AB254" i="1" s="1"/>
  <c r="AF254" i="1" s="1"/>
  <c r="J255" i="1"/>
  <c r="L255" i="1"/>
  <c r="N255" i="1" s="1"/>
  <c r="P255" i="1" s="1"/>
  <c r="R255" i="1" s="1"/>
  <c r="T255" i="1" s="1"/>
  <c r="V255" i="1" s="1"/>
  <c r="X255" i="1" s="1"/>
  <c r="Z255" i="1" s="1"/>
  <c r="AB255" i="1" s="1"/>
  <c r="AF255" i="1" s="1"/>
  <c r="J256" i="1"/>
  <c r="L256" i="1"/>
  <c r="N256" i="1" s="1"/>
  <c r="P256" i="1" s="1"/>
  <c r="R256" i="1" s="1"/>
  <c r="T256" i="1" s="1"/>
  <c r="V256" i="1" s="1"/>
  <c r="X256" i="1" s="1"/>
  <c r="Z256" i="1" s="1"/>
  <c r="AB256" i="1" s="1"/>
  <c r="AF256" i="1" s="1"/>
  <c r="J257" i="1"/>
  <c r="L257" i="1"/>
  <c r="N257" i="1" s="1"/>
  <c r="P257" i="1" s="1"/>
  <c r="R257" i="1" s="1"/>
  <c r="T257" i="1" s="1"/>
  <c r="V257" i="1" s="1"/>
  <c r="X257" i="1" s="1"/>
  <c r="Z257" i="1" s="1"/>
  <c r="AB257" i="1" s="1"/>
  <c r="AF257" i="1" s="1"/>
  <c r="J258" i="1"/>
  <c r="L258" i="1"/>
  <c r="N258" i="1" s="1"/>
  <c r="P258" i="1" s="1"/>
  <c r="R258" i="1" s="1"/>
  <c r="T258" i="1" s="1"/>
  <c r="V258" i="1" s="1"/>
  <c r="X258" i="1" s="1"/>
  <c r="Z258" i="1" s="1"/>
  <c r="AB258" i="1" s="1"/>
  <c r="AD258" i="1" s="1"/>
  <c r="AF258" i="1" s="1"/>
  <c r="J261" i="1"/>
  <c r="L261" i="1"/>
  <c r="J262" i="1"/>
  <c r="L262" i="1"/>
  <c r="N262" i="1" s="1"/>
  <c r="P262" i="1" s="1"/>
  <c r="R262" i="1" s="1"/>
  <c r="T262" i="1" s="1"/>
  <c r="V262" i="1" s="1"/>
  <c r="X262" i="1" s="1"/>
  <c r="Z262" i="1" s="1"/>
  <c r="AB262" i="1" s="1"/>
  <c r="AF262" i="1" s="1"/>
  <c r="J263" i="1"/>
  <c r="L263" i="1"/>
  <c r="N263" i="1" s="1"/>
  <c r="P263" i="1" s="1"/>
  <c r="R263" i="1" s="1"/>
  <c r="T263" i="1" s="1"/>
  <c r="V263" i="1" s="1"/>
  <c r="X263" i="1" s="1"/>
  <c r="Z263" i="1" s="1"/>
  <c r="AB263" i="1" s="1"/>
  <c r="AF263" i="1" s="1"/>
  <c r="J264" i="1"/>
  <c r="L264" i="1"/>
  <c r="N264" i="1" s="1"/>
  <c r="P264" i="1" s="1"/>
  <c r="R264" i="1" s="1"/>
  <c r="T264" i="1" s="1"/>
  <c r="V264" i="1" s="1"/>
  <c r="X264" i="1" s="1"/>
  <c r="Z264" i="1" s="1"/>
  <c r="AB264" i="1" s="1"/>
  <c r="AF264" i="1" s="1"/>
  <c r="J265" i="1"/>
  <c r="L265" i="1"/>
  <c r="N265" i="1" s="1"/>
  <c r="P265" i="1" s="1"/>
  <c r="R265" i="1" s="1"/>
  <c r="T265" i="1" s="1"/>
  <c r="V265" i="1" s="1"/>
  <c r="X265" i="1" s="1"/>
  <c r="Z265" i="1" s="1"/>
  <c r="AB265" i="1" s="1"/>
  <c r="AF265" i="1" s="1"/>
  <c r="J266" i="1"/>
  <c r="L266" i="1"/>
  <c r="N266" i="1" s="1"/>
  <c r="P266" i="1" s="1"/>
  <c r="R266" i="1" s="1"/>
  <c r="T266" i="1" s="1"/>
  <c r="V266" i="1" s="1"/>
  <c r="X266" i="1" s="1"/>
  <c r="Z266" i="1" s="1"/>
  <c r="AB266" i="1" s="1"/>
  <c r="AF266" i="1" s="1"/>
  <c r="J268" i="1"/>
  <c r="L268" i="1"/>
  <c r="N268" i="1" s="1"/>
  <c r="P268" i="1" s="1"/>
  <c r="R268" i="1" s="1"/>
  <c r="T268" i="1" s="1"/>
  <c r="V268" i="1" s="1"/>
  <c r="X268" i="1" s="1"/>
  <c r="Z268" i="1" s="1"/>
  <c r="AB268" i="1" s="1"/>
  <c r="AF268" i="1" s="1"/>
  <c r="J269" i="1"/>
  <c r="L269" i="1"/>
  <c r="N269" i="1" s="1"/>
  <c r="P269" i="1" s="1"/>
  <c r="R269" i="1" s="1"/>
  <c r="T269" i="1" s="1"/>
  <c r="V269" i="1" s="1"/>
  <c r="X269" i="1" s="1"/>
  <c r="Z269" i="1" s="1"/>
  <c r="AB269" i="1" s="1"/>
  <c r="AF269" i="1" s="1"/>
  <c r="J270" i="1"/>
  <c r="L270" i="1"/>
  <c r="N270" i="1" s="1"/>
  <c r="P270" i="1" s="1"/>
  <c r="R270" i="1" s="1"/>
  <c r="T270" i="1" s="1"/>
  <c r="V270" i="1" s="1"/>
  <c r="X270" i="1" s="1"/>
  <c r="Z270" i="1" s="1"/>
  <c r="AB270" i="1" s="1"/>
  <c r="AF270" i="1" s="1"/>
  <c r="J271" i="1"/>
  <c r="L271" i="1"/>
  <c r="N271" i="1" s="1"/>
  <c r="P271" i="1" s="1"/>
  <c r="R271" i="1" s="1"/>
  <c r="T271" i="1" s="1"/>
  <c r="V271" i="1" s="1"/>
  <c r="X271" i="1" s="1"/>
  <c r="Z271" i="1" s="1"/>
  <c r="AB271" i="1" s="1"/>
  <c r="AF271" i="1" s="1"/>
  <c r="J275" i="1"/>
  <c r="L275" i="1"/>
  <c r="J277" i="1"/>
  <c r="L277" i="1"/>
  <c r="J278" i="1"/>
  <c r="L278" i="1"/>
  <c r="N278" i="1" s="1"/>
  <c r="P278" i="1" s="1"/>
  <c r="R278" i="1" s="1"/>
  <c r="T278" i="1" s="1"/>
  <c r="V278" i="1" s="1"/>
  <c r="X278" i="1" s="1"/>
  <c r="Z278" i="1" s="1"/>
  <c r="AB278" i="1" s="1"/>
  <c r="AD278" i="1" s="1"/>
  <c r="AF278" i="1" s="1"/>
  <c r="J276" i="1"/>
  <c r="J279" i="1"/>
  <c r="L279" i="1" s="1"/>
  <c r="N279" i="1" s="1"/>
  <c r="P279" i="1" s="1"/>
  <c r="R279" i="1" s="1"/>
  <c r="T279" i="1" s="1"/>
  <c r="V279" i="1" s="1"/>
  <c r="X279" i="1" s="1"/>
  <c r="Z279" i="1" s="1"/>
  <c r="AB279" i="1" s="1"/>
  <c r="AF279" i="1" s="1"/>
  <c r="J280" i="1"/>
  <c r="L280" i="1" s="1"/>
  <c r="N280" i="1" s="1"/>
  <c r="P280" i="1" s="1"/>
  <c r="R280" i="1" s="1"/>
  <c r="T280" i="1" s="1"/>
  <c r="V280" i="1" s="1"/>
  <c r="X280" i="1" s="1"/>
  <c r="Z280" i="1" s="1"/>
  <c r="AB280" i="1" s="1"/>
  <c r="AD280" i="1" s="1"/>
  <c r="AF280" i="1" s="1"/>
  <c r="J281" i="1"/>
  <c r="L281" i="1" s="1"/>
  <c r="N281" i="1" s="1"/>
  <c r="P281" i="1" s="1"/>
  <c r="R281" i="1" s="1"/>
  <c r="T281" i="1" s="1"/>
  <c r="V281" i="1" s="1"/>
  <c r="X281" i="1" s="1"/>
  <c r="Z281" i="1" s="1"/>
  <c r="AB281" i="1" s="1"/>
  <c r="AF281" i="1" s="1"/>
  <c r="J282" i="1"/>
  <c r="L282" i="1" s="1"/>
  <c r="N282" i="1" s="1"/>
  <c r="P282" i="1" s="1"/>
  <c r="R282" i="1" s="1"/>
  <c r="T282" i="1" s="1"/>
  <c r="V282" i="1" s="1"/>
  <c r="X282" i="1" s="1"/>
  <c r="Z282" i="1" s="1"/>
  <c r="AB282" i="1" s="1"/>
  <c r="AD282" i="1" s="1"/>
  <c r="AF282" i="1" s="1"/>
  <c r="J283" i="1"/>
  <c r="L283" i="1" s="1"/>
  <c r="N283" i="1" s="1"/>
  <c r="P283" i="1" s="1"/>
  <c r="R283" i="1" s="1"/>
  <c r="T283" i="1" s="1"/>
  <c r="V283" i="1" s="1"/>
  <c r="X283" i="1" s="1"/>
  <c r="Z283" i="1" s="1"/>
  <c r="AB283" i="1" s="1"/>
  <c r="AD283" i="1" s="1"/>
  <c r="AF283" i="1" s="1"/>
  <c r="J285" i="1"/>
  <c r="L285" i="1" s="1"/>
  <c r="J288" i="1"/>
  <c r="L288" i="1" s="1"/>
  <c r="N288" i="1" s="1"/>
  <c r="J290" i="1"/>
  <c r="L290" i="1"/>
  <c r="N290" i="1" s="1"/>
  <c r="P290" i="1" s="1"/>
  <c r="R290" i="1" s="1"/>
  <c r="T290" i="1" s="1"/>
  <c r="V290" i="1" s="1"/>
  <c r="X290" i="1" s="1"/>
  <c r="Z290" i="1" s="1"/>
  <c r="AB290" i="1" s="1"/>
  <c r="AF290" i="1" s="1"/>
  <c r="J291" i="1"/>
  <c r="L291" i="1"/>
  <c r="J292" i="1"/>
  <c r="L292" i="1"/>
  <c r="N292" i="1" s="1"/>
  <c r="P292" i="1" s="1"/>
  <c r="R292" i="1" s="1"/>
  <c r="T292" i="1" s="1"/>
  <c r="V292" i="1" s="1"/>
  <c r="X292" i="1" s="1"/>
  <c r="Z292" i="1" s="1"/>
  <c r="AB292" i="1" s="1"/>
  <c r="AD292" i="1" s="1"/>
  <c r="AF292" i="1" s="1"/>
  <c r="J293" i="1"/>
  <c r="L293" i="1"/>
  <c r="N293" i="1" s="1"/>
  <c r="P293" i="1" s="1"/>
  <c r="R293" i="1" s="1"/>
  <c r="T293" i="1" s="1"/>
  <c r="V293" i="1" s="1"/>
  <c r="X293" i="1" s="1"/>
  <c r="Z293" i="1" s="1"/>
  <c r="AB293" i="1" s="1"/>
  <c r="AF293" i="1" s="1"/>
  <c r="J296" i="1"/>
  <c r="L296" i="1"/>
  <c r="J295" i="1"/>
  <c r="J294" i="1"/>
  <c r="J134" i="1" s="1"/>
  <c r="J299" i="1"/>
  <c r="L299" i="1" s="1"/>
  <c r="J300" i="1"/>
  <c r="L300" i="1" s="1"/>
  <c r="J301" i="1"/>
  <c r="L301" i="1" s="1"/>
  <c r="J305" i="1"/>
  <c r="L305" i="1" s="1"/>
  <c r="J307" i="1"/>
  <c r="L307" i="1" s="1"/>
  <c r="N307" i="1" s="1"/>
  <c r="P307" i="1" s="1"/>
  <c r="R307" i="1" s="1"/>
  <c r="T307" i="1" s="1"/>
  <c r="V307" i="1" s="1"/>
  <c r="X307" i="1" s="1"/>
  <c r="Z307" i="1" s="1"/>
  <c r="AB307" i="1" s="1"/>
  <c r="AF307" i="1" s="1"/>
  <c r="J308" i="1"/>
  <c r="L308" i="1" s="1"/>
  <c r="N308" i="1" s="1"/>
  <c r="P308" i="1" s="1"/>
  <c r="R308" i="1" s="1"/>
  <c r="T308" i="1" s="1"/>
  <c r="V308" i="1" s="1"/>
  <c r="X308" i="1" s="1"/>
  <c r="Z308" i="1" s="1"/>
  <c r="AB308" i="1" s="1"/>
  <c r="AD308" i="1" s="1"/>
  <c r="AF308" i="1" s="1"/>
  <c r="J309" i="1"/>
  <c r="L309" i="1" s="1"/>
  <c r="N309" i="1" s="1"/>
  <c r="P309" i="1" s="1"/>
  <c r="R309" i="1" s="1"/>
  <c r="T309" i="1" s="1"/>
  <c r="V309" i="1" s="1"/>
  <c r="X309" i="1" s="1"/>
  <c r="Z309" i="1" s="1"/>
  <c r="AB309" i="1" s="1"/>
  <c r="AD309" i="1" s="1"/>
  <c r="AF309" i="1" s="1"/>
  <c r="J310" i="1"/>
  <c r="L310" i="1" s="1"/>
  <c r="N310" i="1" s="1"/>
  <c r="P310" i="1" s="1"/>
  <c r="R310" i="1" s="1"/>
  <c r="T310" i="1" s="1"/>
  <c r="V310" i="1" s="1"/>
  <c r="X310" i="1" s="1"/>
  <c r="Z310" i="1" s="1"/>
  <c r="AB310" i="1" s="1"/>
  <c r="AF310" i="1" s="1"/>
  <c r="J311" i="1"/>
  <c r="L311" i="1" s="1"/>
  <c r="N311" i="1" s="1"/>
  <c r="P311" i="1" s="1"/>
  <c r="R311" i="1" s="1"/>
  <c r="T311" i="1" s="1"/>
  <c r="V311" i="1" s="1"/>
  <c r="X311" i="1" s="1"/>
  <c r="Z311" i="1" s="1"/>
  <c r="AB311" i="1" s="1"/>
  <c r="AD311" i="1" s="1"/>
  <c r="AF311" i="1" s="1"/>
  <c r="J312" i="1"/>
  <c r="L312" i="1" s="1"/>
  <c r="N312" i="1" s="1"/>
  <c r="P312" i="1" s="1"/>
  <c r="R312" i="1" s="1"/>
  <c r="T312" i="1" s="1"/>
  <c r="V312" i="1" s="1"/>
  <c r="X312" i="1" s="1"/>
  <c r="Z312" i="1" s="1"/>
  <c r="AB312" i="1" s="1"/>
  <c r="AD312" i="1" s="1"/>
  <c r="AF312" i="1" s="1"/>
  <c r="J313" i="1"/>
  <c r="L313" i="1" s="1"/>
  <c r="N313" i="1" s="1"/>
  <c r="P313" i="1" s="1"/>
  <c r="R313" i="1" s="1"/>
  <c r="T313" i="1" s="1"/>
  <c r="V313" i="1" s="1"/>
  <c r="X313" i="1" s="1"/>
  <c r="Z313" i="1" s="1"/>
  <c r="AB313" i="1" s="1"/>
  <c r="AD313" i="1" s="1"/>
  <c r="AF313" i="1" s="1"/>
  <c r="J314" i="1"/>
  <c r="L314" i="1" s="1"/>
  <c r="N314" i="1" s="1"/>
  <c r="P314" i="1" s="1"/>
  <c r="R314" i="1" s="1"/>
  <c r="T314" i="1" s="1"/>
  <c r="V314" i="1" s="1"/>
  <c r="X314" i="1" s="1"/>
  <c r="Z314" i="1" s="1"/>
  <c r="AB314" i="1" s="1"/>
  <c r="AD314" i="1" s="1"/>
  <c r="AF314" i="1" s="1"/>
  <c r="J321" i="1"/>
  <c r="L321" i="1" s="1"/>
  <c r="N321" i="1" s="1"/>
  <c r="P321" i="1" s="1"/>
  <c r="R321" i="1" s="1"/>
  <c r="T321" i="1" s="1"/>
  <c r="V321" i="1" s="1"/>
  <c r="X321" i="1" s="1"/>
  <c r="Z321" i="1" s="1"/>
  <c r="AB321" i="1" s="1"/>
  <c r="AF321" i="1" s="1"/>
  <c r="J323" i="1"/>
  <c r="L323" i="1" s="1"/>
  <c r="J324" i="1"/>
  <c r="L324" i="1" s="1"/>
  <c r="N324" i="1" s="1"/>
  <c r="P324" i="1" s="1"/>
  <c r="R324" i="1" s="1"/>
  <c r="T324" i="1" s="1"/>
  <c r="V324" i="1" s="1"/>
  <c r="X324" i="1" s="1"/>
  <c r="Z324" i="1" s="1"/>
  <c r="AB324" i="1" s="1"/>
  <c r="AD324" i="1" s="1"/>
  <c r="AF324" i="1" s="1"/>
  <c r="J325" i="1"/>
  <c r="L325" i="1" s="1"/>
  <c r="N325" i="1" s="1"/>
  <c r="P325" i="1" s="1"/>
  <c r="R325" i="1" s="1"/>
  <c r="T325" i="1" s="1"/>
  <c r="V325" i="1" s="1"/>
  <c r="X325" i="1" s="1"/>
  <c r="Z325" i="1" s="1"/>
  <c r="AB325" i="1" s="1"/>
  <c r="AD325" i="1" s="1"/>
  <c r="AF325" i="1" s="1"/>
  <c r="J326" i="1"/>
  <c r="L326" i="1" s="1"/>
  <c r="N326" i="1" s="1"/>
  <c r="P326" i="1" s="1"/>
  <c r="R326" i="1" s="1"/>
  <c r="T326" i="1" s="1"/>
  <c r="V326" i="1" s="1"/>
  <c r="X326" i="1" s="1"/>
  <c r="Z326" i="1" s="1"/>
  <c r="AB326" i="1" s="1"/>
  <c r="AD326" i="1" s="1"/>
  <c r="AF326" i="1" s="1"/>
  <c r="J333" i="1"/>
  <c r="L333" i="1" s="1"/>
  <c r="J332" i="1"/>
  <c r="J340" i="1"/>
  <c r="L340" i="1"/>
  <c r="J341" i="1"/>
  <c r="L341" i="1"/>
  <c r="N341" i="1" s="1"/>
  <c r="P341" i="1" s="1"/>
  <c r="R341" i="1" s="1"/>
  <c r="T341" i="1" s="1"/>
  <c r="V341" i="1" s="1"/>
  <c r="X341" i="1" s="1"/>
  <c r="Z341" i="1" s="1"/>
  <c r="AB341" i="1" s="1"/>
  <c r="AD341" i="1" s="1"/>
  <c r="AF341" i="1" s="1"/>
  <c r="J342" i="1"/>
  <c r="L342" i="1"/>
  <c r="N342" i="1" s="1"/>
  <c r="P342" i="1" s="1"/>
  <c r="R342" i="1" s="1"/>
  <c r="T342" i="1" s="1"/>
  <c r="V342" i="1" s="1"/>
  <c r="X342" i="1" s="1"/>
  <c r="Z342" i="1" s="1"/>
  <c r="AB342" i="1" s="1"/>
  <c r="AF342" i="1" s="1"/>
  <c r="J343" i="1"/>
  <c r="L343" i="1"/>
  <c r="N343" i="1" s="1"/>
  <c r="P343" i="1" s="1"/>
  <c r="R343" i="1" s="1"/>
  <c r="T343" i="1" s="1"/>
  <c r="V343" i="1" s="1"/>
  <c r="X343" i="1" s="1"/>
  <c r="Z343" i="1" s="1"/>
  <c r="AB343" i="1" s="1"/>
  <c r="AD343" i="1" s="1"/>
  <c r="AF343" i="1" s="1"/>
  <c r="J344" i="1"/>
  <c r="L344" i="1"/>
  <c r="N344" i="1" s="1"/>
  <c r="P344" i="1" s="1"/>
  <c r="R344" i="1" s="1"/>
  <c r="T344" i="1" s="1"/>
  <c r="V344" i="1" s="1"/>
  <c r="X344" i="1" s="1"/>
  <c r="Z344" i="1" s="1"/>
  <c r="AB344" i="1" s="1"/>
  <c r="AD344" i="1" s="1"/>
  <c r="AF344" i="1" s="1"/>
  <c r="J348" i="1"/>
  <c r="L348" i="1"/>
  <c r="J349" i="1"/>
  <c r="L349" i="1"/>
  <c r="N349" i="1" s="1"/>
  <c r="P349" i="1" s="1"/>
  <c r="R349" i="1" s="1"/>
  <c r="T349" i="1" s="1"/>
  <c r="V349" i="1" s="1"/>
  <c r="X349" i="1" s="1"/>
  <c r="Z349" i="1" s="1"/>
  <c r="AB349" i="1" s="1"/>
  <c r="AF349" i="1" s="1"/>
  <c r="J361" i="1"/>
  <c r="L361" i="1"/>
  <c r="J360" i="1"/>
  <c r="J359" i="1"/>
  <c r="J364" i="1"/>
  <c r="L364" i="1"/>
  <c r="J367" i="1"/>
  <c r="L367" i="1"/>
  <c r="J370" i="1"/>
  <c r="L370" i="1"/>
  <c r="J371" i="1"/>
  <c r="L371" i="1"/>
  <c r="N371" i="1" s="1"/>
  <c r="P371" i="1" s="1"/>
  <c r="R371" i="1" s="1"/>
  <c r="T371" i="1" s="1"/>
  <c r="V371" i="1" s="1"/>
  <c r="X371" i="1" s="1"/>
  <c r="Z371" i="1" s="1"/>
  <c r="AB371" i="1" s="1"/>
  <c r="AD371" i="1" s="1"/>
  <c r="AF371" i="1" s="1"/>
  <c r="J373" i="1"/>
  <c r="L373" i="1"/>
  <c r="J372" i="1"/>
  <c r="J375" i="1"/>
  <c r="L375" i="1" s="1"/>
  <c r="J376" i="1"/>
  <c r="L376" i="1" s="1"/>
  <c r="N376" i="1" s="1"/>
  <c r="P376" i="1" s="1"/>
  <c r="R376" i="1" s="1"/>
  <c r="T376" i="1" s="1"/>
  <c r="V376" i="1" s="1"/>
  <c r="X376" i="1" s="1"/>
  <c r="Z376" i="1" s="1"/>
  <c r="AB376" i="1" s="1"/>
  <c r="AF376" i="1" s="1"/>
  <c r="J377" i="1"/>
  <c r="L377" i="1" s="1"/>
  <c r="N377" i="1" s="1"/>
  <c r="P377" i="1" s="1"/>
  <c r="R377" i="1" s="1"/>
  <c r="T377" i="1" s="1"/>
  <c r="V377" i="1" s="1"/>
  <c r="X377" i="1" s="1"/>
  <c r="Z377" i="1" s="1"/>
  <c r="AB377" i="1" s="1"/>
  <c r="AF377" i="1" s="1"/>
  <c r="J382" i="1"/>
  <c r="L382" i="1" s="1"/>
  <c r="N382" i="1" s="1"/>
  <c r="J383" i="1"/>
  <c r="L383" i="1"/>
  <c r="N383" i="1" s="1"/>
  <c r="P383" i="1"/>
  <c r="R383" i="1" s="1"/>
  <c r="T383" i="1" s="1"/>
  <c r="V383" i="1" s="1"/>
  <c r="X383" i="1" s="1"/>
  <c r="Z383" i="1" s="1"/>
  <c r="AB383" i="1" s="1"/>
  <c r="AF383" i="1" s="1"/>
  <c r="J385" i="1"/>
  <c r="L385" i="1"/>
  <c r="J386" i="1"/>
  <c r="L386" i="1"/>
  <c r="N386" i="1" s="1"/>
  <c r="P386" i="1"/>
  <c r="R386" i="1" s="1"/>
  <c r="T386" i="1" s="1"/>
  <c r="V386" i="1" s="1"/>
  <c r="X386" i="1" s="1"/>
  <c r="Z386" i="1" s="1"/>
  <c r="AB386" i="1" s="1"/>
  <c r="AD386" i="1" s="1"/>
  <c r="AF386" i="1" s="1"/>
  <c r="J387" i="1"/>
  <c r="L387" i="1"/>
  <c r="N387" i="1" s="1"/>
  <c r="P387" i="1"/>
  <c r="R387" i="1" s="1"/>
  <c r="T387" i="1" s="1"/>
  <c r="V387" i="1" s="1"/>
  <c r="X387" i="1" s="1"/>
  <c r="Z387" i="1" s="1"/>
  <c r="AB387" i="1" s="1"/>
  <c r="AD387" i="1" s="1"/>
  <c r="AF387" i="1" s="1"/>
  <c r="J389" i="1"/>
  <c r="L389" i="1"/>
  <c r="N389" i="1" s="1"/>
  <c r="J390" i="1"/>
  <c r="L390" i="1" s="1"/>
  <c r="N390" i="1" s="1"/>
  <c r="J392" i="1"/>
  <c r="L392" i="1" s="1"/>
  <c r="N392" i="1"/>
  <c r="P392" i="1" s="1"/>
  <c r="J393" i="1"/>
  <c r="L393" i="1"/>
  <c r="N393" i="1" s="1"/>
  <c r="P393" i="1" s="1"/>
  <c r="R393" i="1" s="1"/>
  <c r="T393" i="1" s="1"/>
  <c r="V393" i="1" s="1"/>
  <c r="X393" i="1" s="1"/>
  <c r="Z393" i="1" s="1"/>
  <c r="AB393" i="1" s="1"/>
  <c r="AF393" i="1" s="1"/>
  <c r="J394" i="1"/>
  <c r="L394" i="1"/>
  <c r="N394" i="1" s="1"/>
  <c r="P394" i="1" s="1"/>
  <c r="R394" i="1" s="1"/>
  <c r="T394" i="1" s="1"/>
  <c r="V394" i="1" s="1"/>
  <c r="X394" i="1" s="1"/>
  <c r="Z394" i="1" s="1"/>
  <c r="AB394" i="1" s="1"/>
  <c r="AF394" i="1" s="1"/>
  <c r="J395" i="1"/>
  <c r="L395" i="1"/>
  <c r="N395" i="1" s="1"/>
  <c r="P395" i="1" s="1"/>
  <c r="R395" i="1" s="1"/>
  <c r="T395" i="1" s="1"/>
  <c r="V395" i="1" s="1"/>
  <c r="X395" i="1" s="1"/>
  <c r="Z395" i="1" s="1"/>
  <c r="AB395" i="1" s="1"/>
  <c r="AF395" i="1" s="1"/>
  <c r="J400" i="1"/>
  <c r="L400" i="1"/>
  <c r="N400" i="1" s="1"/>
  <c r="P400" i="1" s="1"/>
  <c r="R400" i="1" s="1"/>
  <c r="T400" i="1" s="1"/>
  <c r="V400" i="1" s="1"/>
  <c r="X400" i="1" s="1"/>
  <c r="Z400" i="1" s="1"/>
  <c r="AB400" i="1" s="1"/>
  <c r="AF400" i="1" s="1"/>
  <c r="J396" i="1"/>
  <c r="L396" i="1"/>
  <c r="N396" i="1" s="1"/>
  <c r="P396" i="1" s="1"/>
  <c r="R396" i="1" s="1"/>
  <c r="T396" i="1" s="1"/>
  <c r="V396" i="1" s="1"/>
  <c r="X396" i="1" s="1"/>
  <c r="Z396" i="1" s="1"/>
  <c r="AB396" i="1" s="1"/>
  <c r="AD396" i="1" s="1"/>
  <c r="AF396" i="1" s="1"/>
  <c r="J403" i="1"/>
  <c r="L403" i="1"/>
  <c r="L402" i="1" s="1"/>
  <c r="J404" i="1"/>
  <c r="L404" i="1"/>
  <c r="N404" i="1" s="1"/>
  <c r="P404" i="1" s="1"/>
  <c r="R404" i="1" s="1"/>
  <c r="T404" i="1" s="1"/>
  <c r="V404" i="1" s="1"/>
  <c r="X404" i="1" s="1"/>
  <c r="Z404" i="1" s="1"/>
  <c r="AB404" i="1" s="1"/>
  <c r="AD404" i="1" s="1"/>
  <c r="AF404" i="1" s="1"/>
  <c r="J405" i="1"/>
  <c r="L405" i="1"/>
  <c r="N405" i="1" s="1"/>
  <c r="P405" i="1" s="1"/>
  <c r="R405" i="1" s="1"/>
  <c r="T405" i="1" s="1"/>
  <c r="V405" i="1" s="1"/>
  <c r="X405" i="1" s="1"/>
  <c r="Z405" i="1" s="1"/>
  <c r="AB405" i="1" s="1"/>
  <c r="AF405" i="1" s="1"/>
  <c r="H54" i="1"/>
  <c r="H55" i="1"/>
  <c r="H64" i="1"/>
  <c r="H70" i="1"/>
  <c r="H74" i="1"/>
  <c r="H75" i="1"/>
  <c r="H73" i="1" s="1"/>
  <c r="H76" i="1"/>
  <c r="I54" i="1"/>
  <c r="I55" i="1"/>
  <c r="I64" i="1"/>
  <c r="I70" i="1"/>
  <c r="I74" i="1"/>
  <c r="I75" i="1"/>
  <c r="I76" i="1"/>
  <c r="J54" i="1"/>
  <c r="J75" i="1"/>
  <c r="H59" i="1"/>
  <c r="H60" i="1"/>
  <c r="H61" i="1"/>
  <c r="H62" i="1"/>
  <c r="I59" i="1"/>
  <c r="I60" i="1"/>
  <c r="I61" i="1"/>
  <c r="I62" i="1"/>
  <c r="J59" i="1"/>
  <c r="J62" i="1"/>
  <c r="H69" i="1"/>
  <c r="I69" i="1"/>
  <c r="H126" i="1"/>
  <c r="I126" i="1"/>
  <c r="H128" i="1"/>
  <c r="I128" i="1"/>
  <c r="J128" i="1"/>
  <c r="H135" i="1"/>
  <c r="H142" i="1"/>
  <c r="I135" i="1"/>
  <c r="I142" i="1"/>
  <c r="J306" i="1"/>
  <c r="L306" i="1"/>
  <c r="N306" i="1" s="1"/>
  <c r="P306" i="1" s="1"/>
  <c r="R306" i="1" s="1"/>
  <c r="T306" i="1" s="1"/>
  <c r="V306" i="1" s="1"/>
  <c r="X306" i="1" s="1"/>
  <c r="Z306" i="1" s="1"/>
  <c r="AB306" i="1" s="1"/>
  <c r="AD306" i="1" s="1"/>
  <c r="AF306" i="1" s="1"/>
  <c r="H353" i="1"/>
  <c r="H352" i="1"/>
  <c r="I353" i="1"/>
  <c r="I352" i="1"/>
  <c r="H355" i="1"/>
  <c r="I355" i="1"/>
  <c r="J355" i="1"/>
  <c r="H418" i="1"/>
  <c r="H417" i="1" s="1"/>
  <c r="H422" i="1"/>
  <c r="H426" i="1"/>
  <c r="I418" i="1"/>
  <c r="I422" i="1"/>
  <c r="I417" i="1"/>
  <c r="I426" i="1"/>
  <c r="J419" i="1"/>
  <c r="L419" i="1" s="1"/>
  <c r="J420" i="1"/>
  <c r="L420" i="1" s="1"/>
  <c r="N420" i="1" s="1"/>
  <c r="P420" i="1" s="1"/>
  <c r="R420" i="1" s="1"/>
  <c r="T420" i="1" s="1"/>
  <c r="V420" i="1" s="1"/>
  <c r="X420" i="1" s="1"/>
  <c r="Z420" i="1" s="1"/>
  <c r="AB420" i="1" s="1"/>
  <c r="AD420" i="1" s="1"/>
  <c r="AF420" i="1" s="1"/>
  <c r="J421" i="1"/>
  <c r="L421" i="1" s="1"/>
  <c r="N421" i="1" s="1"/>
  <c r="P421" i="1" s="1"/>
  <c r="R421" i="1" s="1"/>
  <c r="T421" i="1" s="1"/>
  <c r="V421" i="1" s="1"/>
  <c r="X421" i="1" s="1"/>
  <c r="Z421" i="1" s="1"/>
  <c r="AB421" i="1" s="1"/>
  <c r="AD421" i="1" s="1"/>
  <c r="AF421" i="1" s="1"/>
  <c r="J423" i="1"/>
  <c r="L423" i="1" s="1"/>
  <c r="J424" i="1"/>
  <c r="L424" i="1"/>
  <c r="N424" i="1" s="1"/>
  <c r="P424" i="1" s="1"/>
  <c r="R424" i="1" s="1"/>
  <c r="T424" i="1" s="1"/>
  <c r="V424" i="1" s="1"/>
  <c r="X424" i="1" s="1"/>
  <c r="Z424" i="1" s="1"/>
  <c r="AB424" i="1" s="1"/>
  <c r="AF424" i="1" s="1"/>
  <c r="J425" i="1"/>
  <c r="L425" i="1"/>
  <c r="N425" i="1" s="1"/>
  <c r="P425" i="1" s="1"/>
  <c r="R425" i="1" s="1"/>
  <c r="T425" i="1" s="1"/>
  <c r="V425" i="1" s="1"/>
  <c r="X425" i="1" s="1"/>
  <c r="Z425" i="1" s="1"/>
  <c r="AB425" i="1" s="1"/>
  <c r="AF425" i="1" s="1"/>
  <c r="J427" i="1"/>
  <c r="L427" i="1"/>
  <c r="N427" i="1" s="1"/>
  <c r="J428" i="1"/>
  <c r="L428" i="1"/>
  <c r="N428" i="1" s="1"/>
  <c r="P428" i="1" s="1"/>
  <c r="R428" i="1" s="1"/>
  <c r="T428" i="1" s="1"/>
  <c r="V428" i="1" s="1"/>
  <c r="X428" i="1" s="1"/>
  <c r="Z428" i="1" s="1"/>
  <c r="AB428" i="1" s="1"/>
  <c r="AF428" i="1" s="1"/>
  <c r="J429" i="1"/>
  <c r="L429" i="1"/>
  <c r="N429" i="1" s="1"/>
  <c r="P429" i="1" s="1"/>
  <c r="R429" i="1" s="1"/>
  <c r="T429" i="1" s="1"/>
  <c r="V429" i="1" s="1"/>
  <c r="X429" i="1" s="1"/>
  <c r="Z429" i="1" s="1"/>
  <c r="AB429" i="1" s="1"/>
  <c r="AD429" i="1" s="1"/>
  <c r="AF429" i="1" s="1"/>
  <c r="H435" i="1"/>
  <c r="J435" i="1"/>
  <c r="J69" i="1"/>
  <c r="J60" i="1"/>
  <c r="J384" i="1"/>
  <c r="J304" i="1"/>
  <c r="J146" i="1"/>
  <c r="J145" i="1" s="1"/>
  <c r="J106" i="1"/>
  <c r="J98" i="1"/>
  <c r="I259" i="1"/>
  <c r="H380" i="1"/>
  <c r="H68" i="1" s="1"/>
  <c r="H67" i="1" s="1"/>
  <c r="H303" i="1"/>
  <c r="H105" i="1"/>
  <c r="H127" i="1" s="1"/>
  <c r="H129" i="1" s="1"/>
  <c r="J26" i="1"/>
  <c r="J25" i="1"/>
  <c r="I73" i="1"/>
  <c r="J381" i="1"/>
  <c r="J339" i="1"/>
  <c r="J338" i="1"/>
  <c r="J337" i="1" s="1"/>
  <c r="J322" i="1"/>
  <c r="J303" i="1" s="1"/>
  <c r="J298" i="1"/>
  <c r="J351" i="1" s="1"/>
  <c r="J287" i="1"/>
  <c r="J260" i="1"/>
  <c r="J259" i="1" s="1"/>
  <c r="J245" i="1"/>
  <c r="J227" i="1"/>
  <c r="J226" i="1" s="1"/>
  <c r="J213" i="1"/>
  <c r="J212" i="1"/>
  <c r="J72" i="1" s="1"/>
  <c r="J71" i="1" s="1"/>
  <c r="J172" i="1"/>
  <c r="J164" i="1"/>
  <c r="I171" i="1"/>
  <c r="I133" i="1" s="1"/>
  <c r="J297" i="1"/>
  <c r="H302" i="1"/>
  <c r="H225" i="1"/>
  <c r="H224" i="1" s="1"/>
  <c r="H356" i="1" s="1"/>
  <c r="H351" i="1"/>
  <c r="H66" i="1"/>
  <c r="I66" i="1"/>
  <c r="I302" i="1"/>
  <c r="I137" i="1"/>
  <c r="I351" i="1"/>
  <c r="J252" i="1"/>
  <c r="J80" i="1"/>
  <c r="I380" i="1"/>
  <c r="I379" i="1"/>
  <c r="I378" i="1" s="1"/>
  <c r="I145" i="1"/>
  <c r="I132" i="1" s="1"/>
  <c r="I131" i="1" s="1"/>
  <c r="I105" i="1"/>
  <c r="I53" i="1"/>
  <c r="H259" i="1"/>
  <c r="H145" i="1"/>
  <c r="H144" i="1" s="1"/>
  <c r="H143" i="1" s="1"/>
  <c r="H223" i="1" s="1"/>
  <c r="J374" i="1"/>
  <c r="J64" i="1" s="1"/>
  <c r="J118" i="1"/>
  <c r="H226" i="1"/>
  <c r="H52" i="1"/>
  <c r="J44" i="1"/>
  <c r="H132" i="1"/>
  <c r="H24" i="1"/>
  <c r="J369" i="1"/>
  <c r="J368" i="1" s="1"/>
  <c r="I79" i="1"/>
  <c r="J391" i="1"/>
  <c r="I226" i="1"/>
  <c r="J18" i="1"/>
  <c r="J17" i="1" s="1"/>
  <c r="J43" i="1" s="1"/>
  <c r="H211" i="1"/>
  <c r="H139" i="1"/>
  <c r="H138" i="1" s="1"/>
  <c r="H72" i="1"/>
  <c r="H71" i="1" s="1"/>
  <c r="H136" i="1"/>
  <c r="H58" i="1"/>
  <c r="H57" i="1"/>
  <c r="H222" i="1"/>
  <c r="H221" i="1"/>
  <c r="H56" i="1"/>
  <c r="I134" i="1"/>
  <c r="H134" i="1"/>
  <c r="J422" i="1"/>
  <c r="I43" i="1"/>
  <c r="J76" i="1"/>
  <c r="I68" i="1"/>
  <c r="I67" i="1" s="1"/>
  <c r="J353" i="1"/>
  <c r="J352" i="1"/>
  <c r="I56" i="1"/>
  <c r="I136" i="1"/>
  <c r="I225" i="1"/>
  <c r="J70" i="1"/>
  <c r="J126" i="1"/>
  <c r="J79" i="1"/>
  <c r="I78" i="1"/>
  <c r="I77" i="1"/>
  <c r="I127" i="1"/>
  <c r="I129" i="1"/>
  <c r="I10" i="1"/>
  <c r="I9" i="1"/>
  <c r="I8" i="1" s="1"/>
  <c r="L391" i="1"/>
  <c r="K380" i="1"/>
  <c r="K379" i="1" s="1"/>
  <c r="K378" i="1" s="1"/>
  <c r="K297" i="1"/>
  <c r="K136" i="1" s="1"/>
  <c r="L298" i="1"/>
  <c r="L297" i="1" s="1"/>
  <c r="L56" i="1" s="1"/>
  <c r="L287" i="1"/>
  <c r="L252" i="1"/>
  <c r="L98" i="1"/>
  <c r="L18" i="1"/>
  <c r="L17" i="1" s="1"/>
  <c r="L43" i="1" s="1"/>
  <c r="K79" i="1"/>
  <c r="K127" i="1" s="1"/>
  <c r="K129" i="1" s="1"/>
  <c r="K302" i="1"/>
  <c r="K137" i="1" s="1"/>
  <c r="K66" i="1"/>
  <c r="K351" i="1"/>
  <c r="K259" i="1"/>
  <c r="K53" i="1" s="1"/>
  <c r="K132" i="1"/>
  <c r="K131" i="1" s="1"/>
  <c r="K133" i="1"/>
  <c r="M303" i="1"/>
  <c r="M302" i="1"/>
  <c r="M65" i="1" s="1"/>
  <c r="M259" i="1"/>
  <c r="M226" i="1"/>
  <c r="M52" i="1" s="1"/>
  <c r="M51" i="1" s="1"/>
  <c r="M46" i="1" s="1"/>
  <c r="M79" i="1"/>
  <c r="M127" i="1"/>
  <c r="M129" i="1" s="1"/>
  <c r="M408" i="1"/>
  <c r="M222" i="1"/>
  <c r="M221" i="1"/>
  <c r="M58" i="1"/>
  <c r="M57" i="1"/>
  <c r="M70" i="1"/>
  <c r="M72" i="1"/>
  <c r="M71" i="1"/>
  <c r="M74" i="1"/>
  <c r="M73" i="1"/>
  <c r="M380" i="1"/>
  <c r="M379" i="1" s="1"/>
  <c r="M378" i="1" s="1"/>
  <c r="M56" i="1"/>
  <c r="M136" i="1"/>
  <c r="M144" i="1"/>
  <c r="M143" i="1"/>
  <c r="M223" i="1" s="1"/>
  <c r="M133" i="1"/>
  <c r="M53" i="1"/>
  <c r="M10" i="1"/>
  <c r="Q380" i="1"/>
  <c r="Q303" i="1"/>
  <c r="Q66" i="1" s="1"/>
  <c r="Q259" i="1"/>
  <c r="Q53" i="1" s="1"/>
  <c r="Q226" i="1"/>
  <c r="Q79" i="1"/>
  <c r="Q10" i="1"/>
  <c r="Q9" i="1" s="1"/>
  <c r="Q8" i="1" s="1"/>
  <c r="O358" i="1"/>
  <c r="O408" i="1"/>
  <c r="O66" i="1"/>
  <c r="O351" i="1"/>
  <c r="O302" i="1"/>
  <c r="O137" i="1"/>
  <c r="O133" i="1"/>
  <c r="O78" i="1"/>
  <c r="O77" i="1" s="1"/>
  <c r="O412" i="1" s="1"/>
  <c r="O415" i="1" s="1"/>
  <c r="O127" i="1"/>
  <c r="O129" i="1" s="1"/>
  <c r="O24" i="1"/>
  <c r="O401" i="1"/>
  <c r="O357" i="1"/>
  <c r="O68" i="1"/>
  <c r="O67" i="1"/>
  <c r="O72" i="1"/>
  <c r="O71" i="1"/>
  <c r="O211" i="1"/>
  <c r="O139" i="1"/>
  <c r="O138" i="1" s="1"/>
  <c r="O65" i="1"/>
  <c r="O56" i="1"/>
  <c r="O58" i="1"/>
  <c r="O57" i="1"/>
  <c r="O136" i="1"/>
  <c r="O222" i="1"/>
  <c r="O221" i="1" s="1"/>
  <c r="O55" i="1"/>
  <c r="O144" i="1"/>
  <c r="O143" i="1"/>
  <c r="O223" i="1" s="1"/>
  <c r="O53" i="1"/>
  <c r="O10" i="1"/>
  <c r="O9" i="1"/>
  <c r="O8" i="1" s="1"/>
  <c r="O135" i="1"/>
  <c r="Q222" i="1"/>
  <c r="Q221" i="1"/>
  <c r="Q136" i="1"/>
  <c r="Q58" i="1"/>
  <c r="Q57" i="1" s="1"/>
  <c r="Q56" i="1"/>
  <c r="Q127" i="1"/>
  <c r="Q129" i="1"/>
  <c r="Q78" i="1"/>
  <c r="Q77" i="1"/>
  <c r="Q412" i="1" s="1"/>
  <c r="Q415" i="1" s="1"/>
  <c r="Q144" i="1"/>
  <c r="Q132" i="1"/>
  <c r="Q131" i="1" s="1"/>
  <c r="Q302" i="1"/>
  <c r="Q137" i="1" s="1"/>
  <c r="Q379" i="1"/>
  <c r="Q378" i="1"/>
  <c r="Q358" i="1" s="1"/>
  <c r="Q68" i="1"/>
  <c r="Q67" i="1" s="1"/>
  <c r="Q133" i="1"/>
  <c r="Q52" i="1"/>
  <c r="Q51" i="1" s="1"/>
  <c r="Q46" i="1" s="1"/>
  <c r="Q225" i="1"/>
  <c r="Q224" i="1" s="1"/>
  <c r="Q417" i="1"/>
  <c r="Q65" i="1"/>
  <c r="S137" i="1"/>
  <c r="S297" i="1"/>
  <c r="S56" i="1"/>
  <c r="S144" i="1"/>
  <c r="S136" i="1"/>
  <c r="S133" i="1"/>
  <c r="S53" i="1"/>
  <c r="M225" i="1"/>
  <c r="M224" i="1" s="1"/>
  <c r="I412" i="1"/>
  <c r="I415" i="1" s="1"/>
  <c r="J211" i="1"/>
  <c r="J139" i="1" s="1"/>
  <c r="J138" i="1" s="1"/>
  <c r="L426" i="1"/>
  <c r="N403" i="1"/>
  <c r="P403" i="1" s="1"/>
  <c r="R403" i="1" s="1"/>
  <c r="N391" i="1"/>
  <c r="P389" i="1"/>
  <c r="N375" i="1"/>
  <c r="N374" i="1" s="1"/>
  <c r="N373" i="1"/>
  <c r="L372" i="1"/>
  <c r="N370" i="1"/>
  <c r="L369" i="1"/>
  <c r="L368" i="1" s="1"/>
  <c r="L63" i="1" s="1"/>
  <c r="N364" i="1"/>
  <c r="L362" i="1"/>
  <c r="N361" i="1"/>
  <c r="L360" i="1"/>
  <c r="L359" i="1" s="1"/>
  <c r="N348" i="1"/>
  <c r="N75" i="1" s="1"/>
  <c r="L347" i="1"/>
  <c r="L346" i="1"/>
  <c r="L345" i="1" s="1"/>
  <c r="L141" i="1" s="1"/>
  <c r="L140" i="1" s="1"/>
  <c r="L75" i="1"/>
  <c r="N301" i="1"/>
  <c r="L62" i="1"/>
  <c r="N299" i="1"/>
  <c r="L59" i="1"/>
  <c r="N296" i="1"/>
  <c r="L295" i="1"/>
  <c r="L294" i="1" s="1"/>
  <c r="L134" i="1" s="1"/>
  <c r="L54" i="1"/>
  <c r="N285" i="1"/>
  <c r="N284" i="1" s="1"/>
  <c r="L284" i="1"/>
  <c r="N277" i="1"/>
  <c r="N276" i="1" s="1"/>
  <c r="L276" i="1"/>
  <c r="N249" i="1"/>
  <c r="N245" i="1" s="1"/>
  <c r="L245" i="1"/>
  <c r="N205" i="1"/>
  <c r="L204" i="1"/>
  <c r="L203" i="1"/>
  <c r="L136" i="1" s="1"/>
  <c r="N187" i="1"/>
  <c r="L184" i="1"/>
  <c r="N173" i="1"/>
  <c r="L172" i="1"/>
  <c r="N165" i="1"/>
  <c r="L164" i="1"/>
  <c r="N81" i="1"/>
  <c r="L80" i="1"/>
  <c r="L79" i="1" s="1"/>
  <c r="I72" i="1"/>
  <c r="I71" i="1" s="1"/>
  <c r="I337" i="1"/>
  <c r="N34" i="1"/>
  <c r="L33" i="1"/>
  <c r="N31" i="1"/>
  <c r="L30" i="1"/>
  <c r="L29" i="1" s="1"/>
  <c r="N27" i="1"/>
  <c r="N26" i="1" s="1"/>
  <c r="L26" i="1"/>
  <c r="L25" i="1" s="1"/>
  <c r="N18" i="1"/>
  <c r="N17" i="1" s="1"/>
  <c r="P19" i="1"/>
  <c r="R19" i="1" s="1"/>
  <c r="R18" i="1" s="1"/>
  <c r="N13" i="1"/>
  <c r="P13" i="1" s="1"/>
  <c r="L12" i="1"/>
  <c r="L11" i="1" s="1"/>
  <c r="N228" i="1"/>
  <c r="L227" i="1"/>
  <c r="L226" i="1" s="1"/>
  <c r="N431" i="1"/>
  <c r="N435" i="1" s="1"/>
  <c r="L435" i="1"/>
  <c r="M139" i="1"/>
  <c r="M138" i="1" s="1"/>
  <c r="Q409" i="1"/>
  <c r="M351" i="1"/>
  <c r="M78" i="1"/>
  <c r="M77" i="1" s="1"/>
  <c r="M66" i="1"/>
  <c r="K68" i="1"/>
  <c r="K67" i="1" s="1"/>
  <c r="N385" i="1"/>
  <c r="L384" i="1"/>
  <c r="N367" i="1"/>
  <c r="P367" i="1" s="1"/>
  <c r="R367" i="1" s="1"/>
  <c r="T367" i="1" s="1"/>
  <c r="L366" i="1"/>
  <c r="L365" i="1"/>
  <c r="L60" i="1"/>
  <c r="N340" i="1"/>
  <c r="P340" i="1" s="1"/>
  <c r="R340" i="1" s="1"/>
  <c r="L339" i="1"/>
  <c r="L338" i="1"/>
  <c r="L337" i="1" s="1"/>
  <c r="N333" i="1"/>
  <c r="P333" i="1" s="1"/>
  <c r="R333" i="1" s="1"/>
  <c r="L332" i="1"/>
  <c r="N323" i="1"/>
  <c r="P323" i="1" s="1"/>
  <c r="R323" i="1" s="1"/>
  <c r="L322" i="1"/>
  <c r="N305" i="1"/>
  <c r="P305" i="1" s="1"/>
  <c r="R305" i="1" s="1"/>
  <c r="L304" i="1"/>
  <c r="L303" i="1"/>
  <c r="L302" i="1" s="1"/>
  <c r="N300" i="1"/>
  <c r="L61" i="1"/>
  <c r="N291" i="1"/>
  <c r="L355" i="1"/>
  <c r="N287" i="1"/>
  <c r="P288" i="1"/>
  <c r="R288" i="1" s="1"/>
  <c r="N275" i="1"/>
  <c r="L272" i="1"/>
  <c r="N261" i="1"/>
  <c r="L260" i="1"/>
  <c r="L259" i="1" s="1"/>
  <c r="N252" i="1"/>
  <c r="P253" i="1"/>
  <c r="N219" i="1"/>
  <c r="P219" i="1" s="1"/>
  <c r="P142" i="1" s="1"/>
  <c r="L142" i="1"/>
  <c r="L76" i="1"/>
  <c r="N215" i="1"/>
  <c r="L213" i="1"/>
  <c r="L212" i="1" s="1"/>
  <c r="N210" i="1"/>
  <c r="P210" i="1" s="1"/>
  <c r="R210" i="1" s="1"/>
  <c r="L69" i="1"/>
  <c r="L208" i="1"/>
  <c r="L206" i="1" s="1"/>
  <c r="N202" i="1"/>
  <c r="P202" i="1" s="1"/>
  <c r="R202" i="1" s="1"/>
  <c r="L201" i="1"/>
  <c r="N198" i="1"/>
  <c r="P198" i="1" s="1"/>
  <c r="R198" i="1" s="1"/>
  <c r="L196" i="1"/>
  <c r="N189" i="1"/>
  <c r="P189" i="1" s="1"/>
  <c r="R189" i="1" s="1"/>
  <c r="L188" i="1"/>
  <c r="N147" i="1"/>
  <c r="P147" i="1" s="1"/>
  <c r="R147" i="1" s="1"/>
  <c r="T147" i="1" s="1"/>
  <c r="V147" i="1" s="1"/>
  <c r="L146" i="1"/>
  <c r="L145" i="1"/>
  <c r="L144" i="1" s="1"/>
  <c r="N124" i="1"/>
  <c r="L123" i="1"/>
  <c r="L70" i="1" s="1"/>
  <c r="N121" i="1"/>
  <c r="L128" i="1"/>
  <c r="L118" i="1"/>
  <c r="N116" i="1"/>
  <c r="P116" i="1" s="1"/>
  <c r="R116" i="1" s="1"/>
  <c r="L113" i="1"/>
  <c r="N107" i="1"/>
  <c r="P107" i="1" s="1"/>
  <c r="R107" i="1" s="1"/>
  <c r="L106" i="1"/>
  <c r="L105" i="1"/>
  <c r="L53" i="1" s="1"/>
  <c r="N98" i="1"/>
  <c r="P99" i="1"/>
  <c r="R99" i="1" s="1"/>
  <c r="H133" i="1"/>
  <c r="H53" i="1"/>
  <c r="N15" i="1"/>
  <c r="L44" i="1"/>
  <c r="J426" i="1"/>
  <c r="J142" i="1"/>
  <c r="J402" i="1"/>
  <c r="J366" i="1"/>
  <c r="J365" i="1"/>
  <c r="J408" i="1" s="1"/>
  <c r="J362" i="1"/>
  <c r="J347" i="1"/>
  <c r="J346" i="1"/>
  <c r="J345" i="1" s="1"/>
  <c r="J141" i="1" s="1"/>
  <c r="J140" i="1" s="1"/>
  <c r="J61" i="1"/>
  <c r="J284" i="1"/>
  <c r="J272" i="1"/>
  <c r="J204" i="1"/>
  <c r="J203" i="1" s="1"/>
  <c r="J56" i="1" s="1"/>
  <c r="J201" i="1"/>
  <c r="J55" i="1" s="1"/>
  <c r="J196" i="1"/>
  <c r="J188" i="1"/>
  <c r="J171" i="1" s="1"/>
  <c r="J133" i="1" s="1"/>
  <c r="J184" i="1"/>
  <c r="J113" i="1"/>
  <c r="J105" i="1" s="1"/>
  <c r="J33" i="1"/>
  <c r="J30" i="1"/>
  <c r="J29" i="1"/>
  <c r="J12" i="1"/>
  <c r="J11" i="1" s="1"/>
  <c r="J10" i="1" s="1"/>
  <c r="K70" i="1"/>
  <c r="P42" i="1"/>
  <c r="R42" i="1" s="1"/>
  <c r="Q72" i="1"/>
  <c r="Q71" i="1"/>
  <c r="Q211" i="1"/>
  <c r="Q139" i="1"/>
  <c r="Q138" i="1" s="1"/>
  <c r="S24" i="1"/>
  <c r="S351" i="1"/>
  <c r="S226" i="1"/>
  <c r="S225" i="1"/>
  <c r="S224" i="1" s="1"/>
  <c r="S356" i="1" s="1"/>
  <c r="S354" i="1" s="1"/>
  <c r="S132" i="1"/>
  <c r="S131" i="1" s="1"/>
  <c r="O52" i="1"/>
  <c r="O51" i="1"/>
  <c r="O46" i="1" s="1"/>
  <c r="O225" i="1"/>
  <c r="O224" i="1"/>
  <c r="O132" i="1"/>
  <c r="O131" i="1"/>
  <c r="O130" i="1" s="1"/>
  <c r="O411" i="1" s="1"/>
  <c r="O414" i="1" s="1"/>
  <c r="S79" i="1"/>
  <c r="S127" i="1"/>
  <c r="S129" i="1" s="1"/>
  <c r="S52" i="1"/>
  <c r="S78" i="1"/>
  <c r="S77" i="1"/>
  <c r="S10" i="1"/>
  <c r="S9" i="1" s="1"/>
  <c r="S8" i="1" s="1"/>
  <c r="J135" i="1"/>
  <c r="J74" i="1"/>
  <c r="J73" i="1" s="1"/>
  <c r="J401" i="1"/>
  <c r="N44" i="1"/>
  <c r="P15" i="1"/>
  <c r="P98" i="1"/>
  <c r="N118" i="1"/>
  <c r="P121" i="1"/>
  <c r="P128" i="1" s="1"/>
  <c r="N128" i="1"/>
  <c r="N123" i="1"/>
  <c r="N70" i="1" s="1"/>
  <c r="P124" i="1"/>
  <c r="N146" i="1"/>
  <c r="N188" i="1"/>
  <c r="N196" i="1"/>
  <c r="N201" i="1"/>
  <c r="N135" i="1" s="1"/>
  <c r="N142" i="1"/>
  <c r="N260" i="1"/>
  <c r="P261" i="1"/>
  <c r="N272" i="1"/>
  <c r="P275" i="1"/>
  <c r="N355" i="1"/>
  <c r="P291" i="1"/>
  <c r="N61" i="1"/>
  <c r="P300" i="1"/>
  <c r="N304" i="1"/>
  <c r="N303" i="1" s="1"/>
  <c r="N322" i="1"/>
  <c r="N332" i="1"/>
  <c r="N339" i="1"/>
  <c r="N338" i="1" s="1"/>
  <c r="N337" i="1" s="1"/>
  <c r="N60" i="1"/>
  <c r="N366" i="1"/>
  <c r="N365" i="1" s="1"/>
  <c r="N384" i="1"/>
  <c r="P385" i="1"/>
  <c r="R385" i="1" s="1"/>
  <c r="P431" i="1"/>
  <c r="R431" i="1" s="1"/>
  <c r="N227" i="1"/>
  <c r="P228" i="1"/>
  <c r="R228" i="1" s="1"/>
  <c r="P18" i="1"/>
  <c r="P17" i="1" s="1"/>
  <c r="I139" i="1"/>
  <c r="I138" i="1" s="1"/>
  <c r="I224" i="1"/>
  <c r="I356" i="1" s="1"/>
  <c r="L171" i="1"/>
  <c r="L133" i="1" s="1"/>
  <c r="L222" i="1"/>
  <c r="L221" i="1" s="1"/>
  <c r="L58" i="1"/>
  <c r="L57" i="1" s="1"/>
  <c r="N54" i="1"/>
  <c r="P296" i="1"/>
  <c r="N295" i="1"/>
  <c r="N294" i="1" s="1"/>
  <c r="N134" i="1" s="1"/>
  <c r="N59" i="1"/>
  <c r="P299" i="1"/>
  <c r="R299" i="1" s="1"/>
  <c r="N298" i="1"/>
  <c r="N62" i="1"/>
  <c r="P301" i="1"/>
  <c r="R389" i="1"/>
  <c r="Q143" i="1"/>
  <c r="P40" i="1"/>
  <c r="J53" i="1"/>
  <c r="J58" i="1"/>
  <c r="J57" i="1" s="1"/>
  <c r="J136" i="1"/>
  <c r="N106" i="1"/>
  <c r="N113" i="1"/>
  <c r="L126" i="1"/>
  <c r="L132" i="1"/>
  <c r="L55" i="1"/>
  <c r="L135" i="1"/>
  <c r="N69" i="1"/>
  <c r="N208" i="1"/>
  <c r="N206" i="1" s="1"/>
  <c r="N213" i="1"/>
  <c r="N212" i="1" s="1"/>
  <c r="N72" i="1" s="1"/>
  <c r="P215" i="1"/>
  <c r="P213" i="1" s="1"/>
  <c r="R253" i="1"/>
  <c r="P252" i="1"/>
  <c r="P287" i="1"/>
  <c r="L66" i="1"/>
  <c r="L353" i="1"/>
  <c r="L352" i="1" s="1"/>
  <c r="M412" i="1"/>
  <c r="M415" i="1" s="1"/>
  <c r="N12" i="1"/>
  <c r="N11" i="1" s="1"/>
  <c r="N10" i="1" s="1"/>
  <c r="N25" i="1"/>
  <c r="N30" i="1"/>
  <c r="N29" i="1" s="1"/>
  <c r="P31" i="1"/>
  <c r="R31" i="1" s="1"/>
  <c r="N33" i="1"/>
  <c r="P34" i="1"/>
  <c r="R34" i="1" s="1"/>
  <c r="N80" i="1"/>
  <c r="N79" i="1"/>
  <c r="P81" i="1"/>
  <c r="N164" i="1"/>
  <c r="P165" i="1"/>
  <c r="N172" i="1"/>
  <c r="P173" i="1"/>
  <c r="N184" i="1"/>
  <c r="P187" i="1"/>
  <c r="N204" i="1"/>
  <c r="N203" i="1" s="1"/>
  <c r="P205" i="1"/>
  <c r="R205" i="1" s="1"/>
  <c r="T205" i="1" s="1"/>
  <c r="V205" i="1" s="1"/>
  <c r="P249" i="1"/>
  <c r="R249" i="1" s="1"/>
  <c r="P277" i="1"/>
  <c r="R277" i="1" s="1"/>
  <c r="P285" i="1"/>
  <c r="P284" i="1" s="1"/>
  <c r="P348" i="1"/>
  <c r="P347" i="1" s="1"/>
  <c r="N360" i="1"/>
  <c r="N359" i="1" s="1"/>
  <c r="P361" i="1"/>
  <c r="P360" i="1" s="1"/>
  <c r="P359" i="1" s="1"/>
  <c r="N362" i="1"/>
  <c r="P364" i="1"/>
  <c r="P362" i="1" s="1"/>
  <c r="N369" i="1"/>
  <c r="N368" i="1"/>
  <c r="N63" i="1" s="1"/>
  <c r="P370" i="1"/>
  <c r="P369" i="1" s="1"/>
  <c r="N372" i="1"/>
  <c r="P373" i="1"/>
  <c r="P372" i="1" s="1"/>
  <c r="N64" i="1"/>
  <c r="N402" i="1"/>
  <c r="P427" i="1"/>
  <c r="P426" i="1" s="1"/>
  <c r="S412" i="1"/>
  <c r="S415" i="1" s="1"/>
  <c r="P402" i="1"/>
  <c r="P74" i="1" s="1"/>
  <c r="R373" i="1"/>
  <c r="R370" i="1"/>
  <c r="P368" i="1"/>
  <c r="P63" i="1" s="1"/>
  <c r="R361" i="1"/>
  <c r="R360" i="1" s="1"/>
  <c r="N24" i="1"/>
  <c r="T288" i="1"/>
  <c r="T253" i="1"/>
  <c r="V253" i="1" s="1"/>
  <c r="X253" i="1" s="1"/>
  <c r="Z253" i="1" s="1"/>
  <c r="AB253" i="1" s="1"/>
  <c r="AF253" i="1" s="1"/>
  <c r="T252" i="1"/>
  <c r="R252" i="1"/>
  <c r="N211" i="1"/>
  <c r="N139" i="1" s="1"/>
  <c r="N138" i="1" s="1"/>
  <c r="N71" i="1"/>
  <c r="P208" i="1"/>
  <c r="P206" i="1" s="1"/>
  <c r="P69" i="1"/>
  <c r="P113" i="1"/>
  <c r="P106" i="1"/>
  <c r="Q223" i="1"/>
  <c r="T389" i="1"/>
  <c r="P59" i="1"/>
  <c r="T19" i="1"/>
  <c r="R17" i="1"/>
  <c r="P227" i="1"/>
  <c r="P435" i="1"/>
  <c r="P384" i="1"/>
  <c r="P366" i="1"/>
  <c r="P365" i="1" s="1"/>
  <c r="P60" i="1"/>
  <c r="P339" i="1"/>
  <c r="P338" i="1" s="1"/>
  <c r="P337" i="1"/>
  <c r="P332" i="1"/>
  <c r="P322" i="1"/>
  <c r="P304" i="1"/>
  <c r="R300" i="1"/>
  <c r="P61" i="1"/>
  <c r="R291" i="1"/>
  <c r="P355" i="1"/>
  <c r="P272" i="1"/>
  <c r="P259" i="1" s="1"/>
  <c r="R275" i="1"/>
  <c r="R261" i="1"/>
  <c r="P260" i="1"/>
  <c r="R219" i="1"/>
  <c r="P76" i="1"/>
  <c r="N55" i="1"/>
  <c r="N126" i="1"/>
  <c r="R121" i="1"/>
  <c r="R118" i="1" s="1"/>
  <c r="P118" i="1"/>
  <c r="T99" i="1"/>
  <c r="R98" i="1"/>
  <c r="N408" i="1"/>
  <c r="R348" i="1"/>
  <c r="R347" i="1" s="1"/>
  <c r="P346" i="1"/>
  <c r="P345" i="1" s="1"/>
  <c r="P141" i="1"/>
  <c r="P140" i="1" s="1"/>
  <c r="P75" i="1"/>
  <c r="R285" i="1"/>
  <c r="P276" i="1"/>
  <c r="P245" i="1"/>
  <c r="P204" i="1"/>
  <c r="P203" i="1" s="1"/>
  <c r="R187" i="1"/>
  <c r="R184" i="1" s="1"/>
  <c r="P184" i="1"/>
  <c r="R173" i="1"/>
  <c r="P172" i="1"/>
  <c r="R165" i="1"/>
  <c r="T165" i="1" s="1"/>
  <c r="P164" i="1"/>
  <c r="R81" i="1"/>
  <c r="T81" i="1" s="1"/>
  <c r="P80" i="1"/>
  <c r="P79" i="1"/>
  <c r="P33" i="1"/>
  <c r="R215" i="1"/>
  <c r="R213" i="1" s="1"/>
  <c r="P212" i="1"/>
  <c r="P211" i="1" s="1"/>
  <c r="P139" i="1" s="1"/>
  <c r="P138" i="1" s="1"/>
  <c r="J144" i="1"/>
  <c r="J143" i="1" s="1"/>
  <c r="R301" i="1"/>
  <c r="P62" i="1"/>
  <c r="N297" i="1"/>
  <c r="P295" i="1"/>
  <c r="P294" i="1" s="1"/>
  <c r="P134" i="1"/>
  <c r="R296" i="1"/>
  <c r="P54" i="1"/>
  <c r="N226" i="1"/>
  <c r="N259" i="1"/>
  <c r="P201" i="1"/>
  <c r="P135" i="1" s="1"/>
  <c r="P196" i="1"/>
  <c r="P188" i="1"/>
  <c r="P146" i="1"/>
  <c r="P145" i="1" s="1"/>
  <c r="R124" i="1"/>
  <c r="R123" i="1" s="1"/>
  <c r="P123" i="1"/>
  <c r="R15" i="1"/>
  <c r="R44" i="1" s="1"/>
  <c r="T124" i="1"/>
  <c r="T202" i="1"/>
  <c r="R201" i="1"/>
  <c r="R135" i="1" s="1"/>
  <c r="T296" i="1"/>
  <c r="V296" i="1" s="1"/>
  <c r="R295" i="1"/>
  <c r="R294" i="1" s="1"/>
  <c r="R134" i="1" s="1"/>
  <c r="R54" i="1"/>
  <c r="P126" i="1"/>
  <c r="P70" i="1"/>
  <c r="P55" i="1"/>
  <c r="N351" i="1"/>
  <c r="P72" i="1"/>
  <c r="P71" i="1" s="1"/>
  <c r="R80" i="1"/>
  <c r="R79" i="1" s="1"/>
  <c r="R164" i="1"/>
  <c r="T187" i="1"/>
  <c r="T204" i="1"/>
  <c r="T203" i="1" s="1"/>
  <c r="R204" i="1"/>
  <c r="R203" i="1" s="1"/>
  <c r="T249" i="1"/>
  <c r="R245" i="1"/>
  <c r="T121" i="1"/>
  <c r="R128" i="1"/>
  <c r="R142" i="1"/>
  <c r="T261" i="1"/>
  <c r="R260" i="1"/>
  <c r="T300" i="1"/>
  <c r="R61" i="1"/>
  <c r="T323" i="1"/>
  <c r="R322" i="1"/>
  <c r="T340" i="1"/>
  <c r="R339" i="1"/>
  <c r="R338" i="1" s="1"/>
  <c r="R337" i="1"/>
  <c r="P105" i="1"/>
  <c r="T361" i="1"/>
  <c r="R359" i="1"/>
  <c r="T370" i="1"/>
  <c r="R369" i="1"/>
  <c r="T15" i="1"/>
  <c r="T146" i="1"/>
  <c r="R146" i="1"/>
  <c r="T198" i="1"/>
  <c r="R196" i="1"/>
  <c r="T215" i="1"/>
  <c r="R212" i="1"/>
  <c r="R72" i="1" s="1"/>
  <c r="P171" i="1"/>
  <c r="P133" i="1" s="1"/>
  <c r="T348" i="1"/>
  <c r="R346" i="1"/>
  <c r="R345" i="1" s="1"/>
  <c r="R141" i="1"/>
  <c r="R140" i="1" s="1"/>
  <c r="R75" i="1"/>
  <c r="T275" i="1"/>
  <c r="R272" i="1"/>
  <c r="R366" i="1"/>
  <c r="R365" i="1" s="1"/>
  <c r="R60" i="1"/>
  <c r="R59" i="1"/>
  <c r="T107" i="1"/>
  <c r="R106" i="1"/>
  <c r="T210" i="1"/>
  <c r="P401" i="1"/>
  <c r="P73" i="1"/>
  <c r="T128" i="1"/>
  <c r="R211" i="1"/>
  <c r="R139" i="1" s="1"/>
  <c r="R138" i="1" s="1"/>
  <c r="R71" i="1"/>
  <c r="R222" i="1"/>
  <c r="R221" i="1" s="1"/>
  <c r="R58" i="1"/>
  <c r="T295" i="1"/>
  <c r="T294" i="1" s="1"/>
  <c r="T134" i="1" s="1"/>
  <c r="T54" i="1"/>
  <c r="S380" i="1"/>
  <c r="S379" i="1"/>
  <c r="S378" i="1" s="1"/>
  <c r="S68" i="1"/>
  <c r="S67" i="1"/>
  <c r="S357" i="1"/>
  <c r="S410" i="1" s="1"/>
  <c r="S409" i="1"/>
  <c r="S407" i="1"/>
  <c r="U380" i="1"/>
  <c r="U68" i="1"/>
  <c r="U67" i="1" s="1"/>
  <c r="U297" i="1"/>
  <c r="U226" i="1"/>
  <c r="U132" i="1"/>
  <c r="V252" i="1"/>
  <c r="U136" i="1"/>
  <c r="U56" i="1"/>
  <c r="U79" i="1"/>
  <c r="U78" i="1"/>
  <c r="U77" i="1" s="1"/>
  <c r="U127" i="1"/>
  <c r="U129" i="1" s="1"/>
  <c r="U52" i="1"/>
  <c r="U10" i="1"/>
  <c r="U43" i="1"/>
  <c r="U412" i="1"/>
  <c r="U415" i="1" s="1"/>
  <c r="U66" i="1"/>
  <c r="U302" i="1"/>
  <c r="U351" i="1"/>
  <c r="U259" i="1"/>
  <c r="U133" i="1"/>
  <c r="U137" i="1"/>
  <c r="U131" i="1"/>
  <c r="U130" i="1" s="1"/>
  <c r="U379" i="1"/>
  <c r="U378" i="1" s="1"/>
  <c r="U409" i="1"/>
  <c r="U408" i="1"/>
  <c r="U53" i="1"/>
  <c r="U225" i="1"/>
  <c r="U224" i="1"/>
  <c r="U356" i="1" s="1"/>
  <c r="U354" i="1"/>
  <c r="M356" i="1"/>
  <c r="M354" i="1" s="1"/>
  <c r="O356" i="1"/>
  <c r="O354" i="1" s="1"/>
  <c r="O45" i="1"/>
  <c r="I130" i="1"/>
  <c r="H354" i="1"/>
  <c r="L137" i="1"/>
  <c r="H137" i="1"/>
  <c r="H131" i="1"/>
  <c r="H130" i="1" s="1"/>
  <c r="W79" i="1"/>
  <c r="W52" i="1"/>
  <c r="W380" i="1"/>
  <c r="W379" i="1" s="1"/>
  <c r="W378" i="1" s="1"/>
  <c r="W297" i="1"/>
  <c r="X252" i="1"/>
  <c r="W144" i="1"/>
  <c r="W143" i="1" s="1"/>
  <c r="W223" i="1"/>
  <c r="W127" i="1"/>
  <c r="W129" i="1"/>
  <c r="W78" i="1"/>
  <c r="W77" i="1"/>
  <c r="W412" i="1" s="1"/>
  <c r="W10" i="1"/>
  <c r="W9" i="1"/>
  <c r="W8" i="1" s="1"/>
  <c r="W136" i="1"/>
  <c r="W56" i="1"/>
  <c r="W415" i="1"/>
  <c r="W68" i="1"/>
  <c r="W67" i="1" s="1"/>
  <c r="W302" i="1"/>
  <c r="W66" i="1"/>
  <c r="W351" i="1"/>
  <c r="W133" i="1"/>
  <c r="W53" i="1"/>
  <c r="W225" i="1"/>
  <c r="W224" i="1" s="1"/>
  <c r="W137" i="1"/>
  <c r="W131" i="1"/>
  <c r="W130" i="1" s="1"/>
  <c r="Y226" i="1"/>
  <c r="Y132" i="1"/>
  <c r="Y131" i="1" s="1"/>
  <c r="Y130" i="1" s="1"/>
  <c r="Y133" i="1"/>
  <c r="Y53" i="1"/>
  <c r="Y144" i="1"/>
  <c r="Y143" i="1"/>
  <c r="Y223" i="1" s="1"/>
  <c r="Y79" i="1"/>
  <c r="Y127" i="1" s="1"/>
  <c r="Y129" i="1" s="1"/>
  <c r="Y380" i="1"/>
  <c r="Y379" i="1" s="1"/>
  <c r="Y378" i="1" s="1"/>
  <c r="Y302" i="1"/>
  <c r="Y137" i="1"/>
  <c r="Y297" i="1"/>
  <c r="Z252" i="1"/>
  <c r="Y225" i="1"/>
  <c r="Y224" i="1"/>
  <c r="Y78" i="1"/>
  <c r="Y77" i="1" s="1"/>
  <c r="Y68" i="1"/>
  <c r="Y67" i="1" s="1"/>
  <c r="Y136" i="1"/>
  <c r="Y56" i="1"/>
  <c r="AA380" i="1"/>
  <c r="AA379" i="1"/>
  <c r="AA378" i="1" s="1"/>
  <c r="AA297" i="1"/>
  <c r="AB252" i="1"/>
  <c r="AA144" i="1"/>
  <c r="AA143" i="1" s="1"/>
  <c r="AA223" i="1" s="1"/>
  <c r="AA136" i="1"/>
  <c r="AA56" i="1"/>
  <c r="AA68" i="1"/>
  <c r="AA67" i="1"/>
  <c r="AA302" i="1"/>
  <c r="AA66" i="1"/>
  <c r="AA351" i="1"/>
  <c r="AA133" i="1"/>
  <c r="AA131" i="1" s="1"/>
  <c r="AA130" i="1" s="1"/>
  <c r="AA53" i="1"/>
  <c r="AA225" i="1"/>
  <c r="AA224" i="1"/>
  <c r="AA356" i="1" s="1"/>
  <c r="AA354" i="1" s="1"/>
  <c r="AA132" i="1"/>
  <c r="AA79" i="1"/>
  <c r="AA127" i="1" s="1"/>
  <c r="AA129" i="1" s="1"/>
  <c r="AA78" i="1"/>
  <c r="AA77" i="1" s="1"/>
  <c r="AA10" i="1"/>
  <c r="AA9" i="1" s="1"/>
  <c r="AA8" i="1" s="1"/>
  <c r="AA137" i="1"/>
  <c r="AC302" i="1"/>
  <c r="AC66" i="1"/>
  <c r="AC351" i="1"/>
  <c r="AC79" i="1"/>
  <c r="AC127" i="1"/>
  <c r="AC129" i="1" s="1"/>
  <c r="AC380" i="1"/>
  <c r="AC379" i="1"/>
  <c r="AC378" i="1" s="1"/>
  <c r="AC137" i="1"/>
  <c r="AC297" i="1"/>
  <c r="AC133" i="1"/>
  <c r="AC226" i="1"/>
  <c r="AC132" i="1"/>
  <c r="AD252" i="1"/>
  <c r="AC225" i="1"/>
  <c r="AC53" i="1"/>
  <c r="AC70" i="1"/>
  <c r="AC43" i="1"/>
  <c r="AC10" i="1"/>
  <c r="AC9" i="1" s="1"/>
  <c r="AC8" i="1" s="1"/>
  <c r="AC52" i="1"/>
  <c r="AC78" i="1"/>
  <c r="AC77" i="1"/>
  <c r="AC68" i="1"/>
  <c r="AC67" i="1" s="1"/>
  <c r="AC136" i="1"/>
  <c r="AC56" i="1"/>
  <c r="AC131" i="1"/>
  <c r="AC412" i="1"/>
  <c r="AC415" i="1" s="1"/>
  <c r="AE380" i="1"/>
  <c r="AE379" i="1" s="1"/>
  <c r="AE378" i="1" s="1"/>
  <c r="AE302" i="1"/>
  <c r="AE66" i="1"/>
  <c r="AE297" i="1"/>
  <c r="AE136" i="1" s="1"/>
  <c r="AE132" i="1"/>
  <c r="AF252" i="1"/>
  <c r="AE24" i="1"/>
  <c r="AE10" i="1"/>
  <c r="P12" i="1" l="1"/>
  <c r="P11" i="1" s="1"/>
  <c r="P10" i="1" s="1"/>
  <c r="R13" i="1"/>
  <c r="U9" i="1"/>
  <c r="U8" i="1" s="1"/>
  <c r="AE9" i="1"/>
  <c r="AE8" i="1" s="1"/>
  <c r="P30" i="1"/>
  <c r="P29" i="1" s="1"/>
  <c r="L10" i="1"/>
  <c r="N9" i="1"/>
  <c r="N8" i="1" s="1"/>
  <c r="P44" i="1"/>
  <c r="N43" i="1"/>
  <c r="M9" i="1"/>
  <c r="M8" i="1" s="1"/>
  <c r="M413" i="1" s="1"/>
  <c r="J24" i="1"/>
  <c r="J9" i="1" s="1"/>
  <c r="J8" i="1" s="1"/>
  <c r="H10" i="1"/>
  <c r="AI411" i="1"/>
  <c r="AI414" i="1" s="1"/>
  <c r="AJ357" i="1"/>
  <c r="AJ409" i="1"/>
  <c r="AJ358" i="1"/>
  <c r="AJ65" i="1"/>
  <c r="AJ51" i="1" s="1"/>
  <c r="AJ46" i="1" s="1"/>
  <c r="AG65" i="1"/>
  <c r="AG51" i="1" s="1"/>
  <c r="AG46" i="1" s="1"/>
  <c r="AG413" i="1" s="1"/>
  <c r="AG45" i="1"/>
  <c r="AG411" i="1"/>
  <c r="AG414" i="1" s="1"/>
  <c r="AG358" i="1"/>
  <c r="AG409" i="1"/>
  <c r="AG410" i="1" s="1"/>
  <c r="AG407" i="1" s="1"/>
  <c r="AH225" i="1"/>
  <c r="AH224" i="1" s="1"/>
  <c r="AH53" i="1"/>
  <c r="AH51" i="1" s="1"/>
  <c r="AH46" i="1" s="1"/>
  <c r="AH407" i="1"/>
  <c r="AE417" i="1"/>
  <c r="AE70" i="1"/>
  <c r="AE68" i="1"/>
  <c r="AE67" i="1" s="1"/>
  <c r="AE137" i="1"/>
  <c r="AE133" i="1"/>
  <c r="AE225" i="1"/>
  <c r="AE224" i="1" s="1"/>
  <c r="AE356" i="1" s="1"/>
  <c r="AE354" i="1" s="1"/>
  <c r="AE65" i="1"/>
  <c r="AE144" i="1"/>
  <c r="AE143" i="1" s="1"/>
  <c r="AE53" i="1"/>
  <c r="AE79" i="1"/>
  <c r="AA412" i="1"/>
  <c r="AA415" i="1" s="1"/>
  <c r="Y412" i="1"/>
  <c r="Y415" i="1" s="1"/>
  <c r="Y45" i="1"/>
  <c r="Y358" i="1"/>
  <c r="Y65" i="1"/>
  <c r="Y357" i="1"/>
  <c r="Y409" i="1"/>
  <c r="Y411" i="1"/>
  <c r="Y414" i="1" s="1"/>
  <c r="W356" i="1"/>
  <c r="W354" i="1" s="1"/>
  <c r="W358" i="1"/>
  <c r="W409" i="1"/>
  <c r="W357" i="1"/>
  <c r="W410" i="1" s="1"/>
  <c r="W65" i="1"/>
  <c r="W51" i="1" s="1"/>
  <c r="W46" i="1" s="1"/>
  <c r="W413" i="1" s="1"/>
  <c r="R70" i="1"/>
  <c r="R126" i="1"/>
  <c r="AE358" i="1"/>
  <c r="AE409" i="1"/>
  <c r="AE357" i="1"/>
  <c r="AC409" i="1"/>
  <c r="AC357" i="1"/>
  <c r="AC410" i="1" s="1"/>
  <c r="AC358" i="1"/>
  <c r="AC65" i="1"/>
  <c r="AC51" i="1" s="1"/>
  <c r="AA409" i="1"/>
  <c r="AA65" i="1"/>
  <c r="V81" i="1"/>
  <c r="T80" i="1"/>
  <c r="V165" i="1"/>
  <c r="T164" i="1"/>
  <c r="P408" i="1"/>
  <c r="U357" i="1"/>
  <c r="U410" i="1" s="1"/>
  <c r="U407" i="1" s="1"/>
  <c r="U358" i="1"/>
  <c r="U65" i="1"/>
  <c r="U51" i="1"/>
  <c r="U46" i="1" s="1"/>
  <c r="U413" i="1" s="1"/>
  <c r="V107" i="1"/>
  <c r="T106" i="1"/>
  <c r="V275" i="1"/>
  <c r="T272" i="1"/>
  <c r="V348" i="1"/>
  <c r="T75" i="1"/>
  <c r="V215" i="1"/>
  <c r="T213" i="1"/>
  <c r="T212" i="1" s="1"/>
  <c r="V198" i="1"/>
  <c r="T196" i="1"/>
  <c r="T145" i="1"/>
  <c r="V15" i="1"/>
  <c r="V370" i="1"/>
  <c r="T369" i="1"/>
  <c r="V361" i="1"/>
  <c r="T360" i="1"/>
  <c r="T359" i="1" s="1"/>
  <c r="V300" i="1"/>
  <c r="T61" i="1"/>
  <c r="V121" i="1"/>
  <c r="T118" i="1"/>
  <c r="V249" i="1"/>
  <c r="T245" i="1"/>
  <c r="T222" i="1"/>
  <c r="T221" i="1" s="1"/>
  <c r="T58" i="1"/>
  <c r="V187" i="1"/>
  <c r="T184" i="1"/>
  <c r="V124" i="1"/>
  <c r="T123" i="1"/>
  <c r="T301" i="1"/>
  <c r="R62" i="1"/>
  <c r="P78" i="1"/>
  <c r="P77" i="1" s="1"/>
  <c r="P127" i="1"/>
  <c r="P129" i="1" s="1"/>
  <c r="T173" i="1"/>
  <c r="R172" i="1"/>
  <c r="T285" i="1"/>
  <c r="R284" i="1"/>
  <c r="V99" i="1"/>
  <c r="T98" i="1"/>
  <c r="T219" i="1"/>
  <c r="R76" i="1"/>
  <c r="T291" i="1"/>
  <c r="R355" i="1"/>
  <c r="P226" i="1"/>
  <c r="P52" i="1" s="1"/>
  <c r="V389" i="1"/>
  <c r="V288" i="1"/>
  <c r="T287" i="1"/>
  <c r="T373" i="1"/>
  <c r="R372" i="1"/>
  <c r="R368" i="1" s="1"/>
  <c r="R63" i="1" s="1"/>
  <c r="T277" i="1"/>
  <c r="R276" i="1"/>
  <c r="X205" i="1"/>
  <c r="V204" i="1"/>
  <c r="V203" i="1" s="1"/>
  <c r="L131" i="1"/>
  <c r="T228" i="1"/>
  <c r="R227" i="1"/>
  <c r="R226" i="1" s="1"/>
  <c r="T431" i="1"/>
  <c r="R435" i="1"/>
  <c r="N302" i="1"/>
  <c r="N225" i="1" s="1"/>
  <c r="N224" i="1" s="1"/>
  <c r="N356" i="1" s="1"/>
  <c r="N354" i="1" s="1"/>
  <c r="N66" i="1"/>
  <c r="T116" i="1"/>
  <c r="R113" i="1"/>
  <c r="R105" i="1" s="1"/>
  <c r="X147" i="1"/>
  <c r="V146" i="1"/>
  <c r="T189" i="1"/>
  <c r="R188" i="1"/>
  <c r="L72" i="1"/>
  <c r="L71" i="1" s="1"/>
  <c r="L211" i="1"/>
  <c r="V367" i="1"/>
  <c r="T366" i="1"/>
  <c r="T365" i="1" s="1"/>
  <c r="T60" i="1"/>
  <c r="L127" i="1"/>
  <c r="L129" i="1" s="1"/>
  <c r="L78" i="1"/>
  <c r="L77" i="1" s="1"/>
  <c r="L52" i="1"/>
  <c r="L408" i="1"/>
  <c r="Q130" i="1"/>
  <c r="O413" i="1"/>
  <c r="Q413" i="1"/>
  <c r="K409" i="1"/>
  <c r="K357" i="1"/>
  <c r="K410" i="1" s="1"/>
  <c r="K358" i="1"/>
  <c r="I357" i="1"/>
  <c r="I411" i="1" s="1"/>
  <c r="I414" i="1" s="1"/>
  <c r="I65" i="1"/>
  <c r="I409" i="1"/>
  <c r="I358" i="1"/>
  <c r="J132" i="1"/>
  <c r="J52" i="1"/>
  <c r="N419" i="1"/>
  <c r="L418" i="1"/>
  <c r="L74" i="1"/>
  <c r="L73" i="1" s="1"/>
  <c r="L401" i="1"/>
  <c r="P391" i="1"/>
  <c r="R392" i="1"/>
  <c r="P390" i="1"/>
  <c r="N388" i="1"/>
  <c r="P382" i="1"/>
  <c r="N381" i="1"/>
  <c r="N380" i="1" s="1"/>
  <c r="N379" i="1" s="1"/>
  <c r="N378" i="1" s="1"/>
  <c r="N409" i="1" s="1"/>
  <c r="N407" i="1" s="1"/>
  <c r="AE56" i="1"/>
  <c r="AA52" i="1"/>
  <c r="Y52" i="1"/>
  <c r="Y51" i="1" s="1"/>
  <c r="Y46" i="1" s="1"/>
  <c r="Y413" i="1" s="1"/>
  <c r="S65" i="1"/>
  <c r="S51" i="1" s="1"/>
  <c r="S358" i="1"/>
  <c r="R57" i="1"/>
  <c r="P53" i="1"/>
  <c r="T347" i="1"/>
  <c r="T346" i="1" s="1"/>
  <c r="T345" i="1" s="1"/>
  <c r="T141" i="1" s="1"/>
  <c r="T140" i="1" s="1"/>
  <c r="R408" i="1"/>
  <c r="V210" i="1"/>
  <c r="T208" i="1"/>
  <c r="T206" i="1" s="1"/>
  <c r="T69" i="1"/>
  <c r="R145" i="1"/>
  <c r="V340" i="1"/>
  <c r="T339" i="1"/>
  <c r="T338" i="1" s="1"/>
  <c r="T337" i="1" s="1"/>
  <c r="V323" i="1"/>
  <c r="T322" i="1"/>
  <c r="V261" i="1"/>
  <c r="T260" i="1"/>
  <c r="V202" i="1"/>
  <c r="T201" i="1"/>
  <c r="P132" i="1"/>
  <c r="P144" i="1"/>
  <c r="P143" i="1" s="1"/>
  <c r="P222" i="1"/>
  <c r="P221" i="1" s="1"/>
  <c r="P58" i="1"/>
  <c r="P57" i="1" s="1"/>
  <c r="P303" i="1"/>
  <c r="P353" i="1"/>
  <c r="P352" i="1" s="1"/>
  <c r="V19" i="1"/>
  <c r="T18" i="1"/>
  <c r="T17" i="1" s="1"/>
  <c r="R364" i="1"/>
  <c r="R427" i="1"/>
  <c r="N74" i="1"/>
  <c r="N73" i="1" s="1"/>
  <c r="N401" i="1"/>
  <c r="N357" i="1"/>
  <c r="N410" i="1" s="1"/>
  <c r="N358" i="1"/>
  <c r="N58" i="1"/>
  <c r="N57" i="1" s="1"/>
  <c r="N222" i="1"/>
  <c r="N221" i="1" s="1"/>
  <c r="N136" i="1"/>
  <c r="N56" i="1"/>
  <c r="N171" i="1"/>
  <c r="N133" i="1" s="1"/>
  <c r="T34" i="1"/>
  <c r="R33" i="1"/>
  <c r="T31" i="1"/>
  <c r="T44" i="1" s="1"/>
  <c r="R30" i="1"/>
  <c r="R29" i="1" s="1"/>
  <c r="N65" i="1"/>
  <c r="N137" i="1"/>
  <c r="N105" i="1"/>
  <c r="N78" i="1" s="1"/>
  <c r="N77" i="1" s="1"/>
  <c r="J222" i="1"/>
  <c r="T299" i="1"/>
  <c r="R298" i="1"/>
  <c r="T385" i="1"/>
  <c r="R384" i="1"/>
  <c r="N145" i="1"/>
  <c r="T42" i="1"/>
  <c r="R40" i="1"/>
  <c r="J78" i="1"/>
  <c r="J77" i="1" s="1"/>
  <c r="J127" i="1"/>
  <c r="J129" i="1" s="1"/>
  <c r="R208" i="1"/>
  <c r="R206" i="1" s="1"/>
  <c r="R69" i="1"/>
  <c r="R287" i="1"/>
  <c r="T305" i="1"/>
  <c r="R304" i="1"/>
  <c r="R303" i="1" s="1"/>
  <c r="T333" i="1"/>
  <c r="R332" i="1"/>
  <c r="L225" i="1"/>
  <c r="L224" i="1" s="1"/>
  <c r="L9" i="1"/>
  <c r="L8" i="1" s="1"/>
  <c r="L24" i="1"/>
  <c r="T403" i="1"/>
  <c r="R402" i="1"/>
  <c r="M358" i="1"/>
  <c r="M357" i="1"/>
  <c r="M409" i="1"/>
  <c r="J63" i="1"/>
  <c r="J66" i="1"/>
  <c r="J302" i="1"/>
  <c r="N426" i="1"/>
  <c r="L422" i="1"/>
  <c r="N423" i="1"/>
  <c r="I354" i="1"/>
  <c r="I58" i="1"/>
  <c r="I57" i="1" s="1"/>
  <c r="I222" i="1"/>
  <c r="I221" i="1" s="1"/>
  <c r="H408" i="1"/>
  <c r="H9" i="1"/>
  <c r="H8" i="1" s="1"/>
  <c r="K144" i="1"/>
  <c r="U144" i="1"/>
  <c r="U143" i="1" s="1"/>
  <c r="U223" i="1" s="1"/>
  <c r="V295" i="1"/>
  <c r="V294" i="1" s="1"/>
  <c r="V134" i="1" s="1"/>
  <c r="X296" i="1"/>
  <c r="V54" i="1"/>
  <c r="N353" i="1"/>
  <c r="N352" i="1" s="1"/>
  <c r="P298" i="1"/>
  <c r="P375" i="1"/>
  <c r="N347" i="1"/>
  <c r="N346" i="1" s="1"/>
  <c r="N345" i="1" s="1"/>
  <c r="N141" i="1" s="1"/>
  <c r="N140" i="1" s="1"/>
  <c r="P27" i="1"/>
  <c r="L351" i="1"/>
  <c r="N76" i="1"/>
  <c r="K56" i="1"/>
  <c r="L374" i="1"/>
  <c r="L64" i="1" s="1"/>
  <c r="K65" i="1"/>
  <c r="M137" i="1"/>
  <c r="Q357" i="1"/>
  <c r="Q351" i="1"/>
  <c r="Q356" i="1" s="1"/>
  <c r="Q354" i="1" s="1"/>
  <c r="M68" i="1"/>
  <c r="M67" i="1" s="1"/>
  <c r="M132" i="1"/>
  <c r="M131" i="1" s="1"/>
  <c r="M130" i="1" s="1"/>
  <c r="M411" i="1" s="1"/>
  <c r="M414" i="1" s="1"/>
  <c r="K52" i="1"/>
  <c r="K51" i="1" s="1"/>
  <c r="K225" i="1"/>
  <c r="K224" i="1" s="1"/>
  <c r="K356" i="1" s="1"/>
  <c r="K354" i="1" s="1"/>
  <c r="K78" i="1"/>
  <c r="K77" i="1" s="1"/>
  <c r="L381" i="1"/>
  <c r="L388" i="1"/>
  <c r="I144" i="1"/>
  <c r="I143" i="1" s="1"/>
  <c r="I52" i="1"/>
  <c r="I51" i="1" s="1"/>
  <c r="I46" i="1" s="1"/>
  <c r="I413" i="1" s="1"/>
  <c r="H78" i="1"/>
  <c r="H77" i="1" s="1"/>
  <c r="H379" i="1"/>
  <c r="H378" i="1" s="1"/>
  <c r="J388" i="1"/>
  <c r="J380" i="1" s="1"/>
  <c r="J418" i="1"/>
  <c r="J417" i="1" s="1"/>
  <c r="K72" i="1"/>
  <c r="K71" i="1" s="1"/>
  <c r="K211" i="1"/>
  <c r="K139" i="1" s="1"/>
  <c r="K138" i="1" s="1"/>
  <c r="K130" i="1" s="1"/>
  <c r="K411" i="1" s="1"/>
  <c r="K414" i="1" s="1"/>
  <c r="O409" i="1"/>
  <c r="S211" i="1"/>
  <c r="S72" i="1"/>
  <c r="S71" i="1" s="1"/>
  <c r="Y351" i="1"/>
  <c r="Y356" i="1" s="1"/>
  <c r="Y354" i="1" s="1"/>
  <c r="Y66" i="1"/>
  <c r="AA368" i="1"/>
  <c r="AC337" i="1"/>
  <c r="AC224" i="1" s="1"/>
  <c r="AC72" i="1"/>
  <c r="AC71" i="1" s="1"/>
  <c r="AE222" i="1"/>
  <c r="AE221" i="1" s="1"/>
  <c r="AE58" i="1"/>
  <c r="AE57" i="1" s="1"/>
  <c r="R12" i="1" l="1"/>
  <c r="R11" i="1" s="1"/>
  <c r="R10" i="1" s="1"/>
  <c r="T13" i="1"/>
  <c r="AJ410" i="1"/>
  <c r="AJ407" i="1" s="1"/>
  <c r="AJ411" i="1"/>
  <c r="AJ45" i="1"/>
  <c r="AH356" i="1"/>
  <c r="AH354" i="1" s="1"/>
  <c r="AH45" i="1"/>
  <c r="AE131" i="1"/>
  <c r="AE130" i="1" s="1"/>
  <c r="AE410" i="1"/>
  <c r="AE78" i="1"/>
  <c r="AE77" i="1" s="1"/>
  <c r="AE412" i="1" s="1"/>
  <c r="AE415" i="1" s="1"/>
  <c r="AE127" i="1"/>
  <c r="AE129" i="1" s="1"/>
  <c r="AE52" i="1"/>
  <c r="AE51" i="1" s="1"/>
  <c r="AE46" i="1" s="1"/>
  <c r="AE413" i="1" s="1"/>
  <c r="J68" i="1"/>
  <c r="J67" i="1" s="1"/>
  <c r="J379" i="1"/>
  <c r="J378" i="1" s="1"/>
  <c r="AC356" i="1"/>
  <c r="AC354" i="1" s="1"/>
  <c r="AC45" i="1"/>
  <c r="N412" i="1"/>
  <c r="N415" i="1" s="1"/>
  <c r="AC139" i="1"/>
  <c r="AC138" i="1" s="1"/>
  <c r="AC130" i="1" s="1"/>
  <c r="AC411" i="1" s="1"/>
  <c r="AC414" i="1" s="1"/>
  <c r="AA63" i="1"/>
  <c r="AA358" i="1"/>
  <c r="AA357" i="1"/>
  <c r="H412" i="1"/>
  <c r="H415" i="1" s="1"/>
  <c r="I223" i="1"/>
  <c r="I45" i="1"/>
  <c r="L380" i="1"/>
  <c r="P297" i="1"/>
  <c r="P351" i="1"/>
  <c r="K143" i="1"/>
  <c r="K223" i="1" s="1"/>
  <c r="N422" i="1"/>
  <c r="P423" i="1"/>
  <c r="M410" i="1"/>
  <c r="M407" i="1" s="1"/>
  <c r="R401" i="1"/>
  <c r="R74" i="1"/>
  <c r="R73" i="1" s="1"/>
  <c r="L356" i="1"/>
  <c r="L354" i="1" s="1"/>
  <c r="M45" i="1"/>
  <c r="V333" i="1"/>
  <c r="T332" i="1"/>
  <c r="V305" i="1"/>
  <c r="T304" i="1"/>
  <c r="T303" i="1" s="1"/>
  <c r="R297" i="1"/>
  <c r="R351" i="1"/>
  <c r="J221" i="1"/>
  <c r="J223" i="1"/>
  <c r="T427" i="1"/>
  <c r="R426" i="1"/>
  <c r="X19" i="1"/>
  <c r="V18" i="1"/>
  <c r="V17" i="1" s="1"/>
  <c r="X202" i="1"/>
  <c r="V201" i="1"/>
  <c r="X261" i="1"/>
  <c r="V260" i="1"/>
  <c r="V322" i="1"/>
  <c r="X323" i="1"/>
  <c r="V339" i="1"/>
  <c r="V338" i="1" s="1"/>
  <c r="V337" i="1" s="1"/>
  <c r="X340" i="1"/>
  <c r="X210" i="1"/>
  <c r="V208" i="1"/>
  <c r="V206" i="1" s="1"/>
  <c r="V69" i="1"/>
  <c r="S46" i="1"/>
  <c r="S413" i="1" s="1"/>
  <c r="AA51" i="1"/>
  <c r="AA46" i="1" s="1"/>
  <c r="AA413" i="1" s="1"/>
  <c r="T392" i="1"/>
  <c r="R391" i="1"/>
  <c r="L417" i="1"/>
  <c r="O410" i="1"/>
  <c r="O407" i="1" s="1"/>
  <c r="Q411" i="1"/>
  <c r="Q414" i="1" s="1"/>
  <c r="L412" i="1"/>
  <c r="L415" i="1" s="1"/>
  <c r="L139" i="1"/>
  <c r="L138" i="1" s="1"/>
  <c r="L143" i="1"/>
  <c r="L223" i="1" s="1"/>
  <c r="R78" i="1"/>
  <c r="R77" i="1" s="1"/>
  <c r="R127" i="1"/>
  <c r="R129" i="1" s="1"/>
  <c r="N68" i="1"/>
  <c r="N67" i="1" s="1"/>
  <c r="V431" i="1"/>
  <c r="T435" i="1"/>
  <c r="V228" i="1"/>
  <c r="T227" i="1"/>
  <c r="T226" i="1" s="1"/>
  <c r="V222" i="1"/>
  <c r="V221" i="1" s="1"/>
  <c r="V58" i="1"/>
  <c r="R259" i="1"/>
  <c r="V373" i="1"/>
  <c r="T372" i="1"/>
  <c r="X288" i="1"/>
  <c r="X389" i="1"/>
  <c r="R171" i="1"/>
  <c r="R133" i="1" s="1"/>
  <c r="P412" i="1"/>
  <c r="P415" i="1" s="1"/>
  <c r="V301" i="1"/>
  <c r="T62" i="1"/>
  <c r="X124" i="1"/>
  <c r="V123" i="1"/>
  <c r="X187" i="1"/>
  <c r="V184" i="1"/>
  <c r="T408" i="1"/>
  <c r="T368" i="1"/>
  <c r="T63" i="1" s="1"/>
  <c r="T132" i="1"/>
  <c r="X198" i="1"/>
  <c r="V196" i="1"/>
  <c r="X215" i="1"/>
  <c r="V213" i="1"/>
  <c r="V212" i="1" s="1"/>
  <c r="X348" i="1"/>
  <c r="V347" i="1"/>
  <c r="V346" i="1" s="1"/>
  <c r="V345" i="1" s="1"/>
  <c r="V141" i="1" s="1"/>
  <c r="V140" i="1" s="1"/>
  <c r="V75" i="1"/>
  <c r="X275" i="1"/>
  <c r="V272" i="1"/>
  <c r="X107" i="1"/>
  <c r="V106" i="1"/>
  <c r="T79" i="1"/>
  <c r="AC407" i="1"/>
  <c r="W407" i="1"/>
  <c r="Y410" i="1"/>
  <c r="S139" i="1"/>
  <c r="S138" i="1" s="1"/>
  <c r="S130" i="1" s="1"/>
  <c r="S411" i="1" s="1"/>
  <c r="S414" i="1" s="1"/>
  <c r="S143" i="1"/>
  <c r="H357" i="1"/>
  <c r="H409" i="1"/>
  <c r="H358" i="1"/>
  <c r="H65" i="1"/>
  <c r="H51" i="1" s="1"/>
  <c r="H46" i="1" s="1"/>
  <c r="K45" i="1"/>
  <c r="K412" i="1"/>
  <c r="K415" i="1" s="1"/>
  <c r="K46" i="1"/>
  <c r="K413" i="1" s="1"/>
  <c r="Q410" i="1"/>
  <c r="Q407" i="1" s="1"/>
  <c r="Q45" i="1"/>
  <c r="P26" i="1"/>
  <c r="P25" i="1" s="1"/>
  <c r="P24" i="1" s="1"/>
  <c r="P9" i="1" s="1"/>
  <c r="P8" i="1" s="1"/>
  <c r="R27" i="1"/>
  <c r="P43" i="1"/>
  <c r="R375" i="1"/>
  <c r="P374" i="1"/>
  <c r="Z296" i="1"/>
  <c r="X295" i="1"/>
  <c r="X294" i="1" s="1"/>
  <c r="X134" i="1" s="1"/>
  <c r="X54" i="1"/>
  <c r="H413" i="1"/>
  <c r="J137" i="1"/>
  <c r="J65" i="1"/>
  <c r="J51" i="1" s="1"/>
  <c r="J46" i="1" s="1"/>
  <c r="J413" i="1" s="1"/>
  <c r="V403" i="1"/>
  <c r="T402" i="1"/>
  <c r="R353" i="1"/>
  <c r="R352" i="1" s="1"/>
  <c r="R66" i="1"/>
  <c r="R302" i="1"/>
  <c r="R137" i="1"/>
  <c r="J412" i="1"/>
  <c r="J415" i="1" s="1"/>
  <c r="V42" i="1"/>
  <c r="T40" i="1"/>
  <c r="N144" i="1"/>
  <c r="N143" i="1" s="1"/>
  <c r="N223" i="1" s="1"/>
  <c r="N132" i="1"/>
  <c r="N131" i="1" s="1"/>
  <c r="N130" i="1" s="1"/>
  <c r="N411" i="1" s="1"/>
  <c r="N414" i="1" s="1"/>
  <c r="N52" i="1"/>
  <c r="V385" i="1"/>
  <c r="T384" i="1"/>
  <c r="V299" i="1"/>
  <c r="T298" i="1"/>
  <c r="T59" i="1"/>
  <c r="T57" i="1" s="1"/>
  <c r="N53" i="1"/>
  <c r="N127" i="1"/>
  <c r="N129" i="1" s="1"/>
  <c r="V31" i="1"/>
  <c r="T30" i="1"/>
  <c r="T29" i="1" s="1"/>
  <c r="V34" i="1"/>
  <c r="T33" i="1"/>
  <c r="T364" i="1"/>
  <c r="R362" i="1"/>
  <c r="P302" i="1"/>
  <c r="P66" i="1"/>
  <c r="P223" i="1"/>
  <c r="T135" i="1"/>
  <c r="R132" i="1"/>
  <c r="R52" i="1"/>
  <c r="R144" i="1"/>
  <c r="R143" i="1" s="1"/>
  <c r="R223" i="1" s="1"/>
  <c r="P381" i="1"/>
  <c r="R382" i="1"/>
  <c r="P388" i="1"/>
  <c r="R390" i="1"/>
  <c r="P419" i="1"/>
  <c r="N418" i="1"/>
  <c r="N417" i="1" s="1"/>
  <c r="J131" i="1"/>
  <c r="J130" i="1" s="1"/>
  <c r="J225" i="1"/>
  <c r="J224" i="1" s="1"/>
  <c r="J356" i="1" s="1"/>
  <c r="J354" i="1" s="1"/>
  <c r="I407" i="1"/>
  <c r="I410" i="1"/>
  <c r="K407" i="1"/>
  <c r="V366" i="1"/>
  <c r="V365" i="1" s="1"/>
  <c r="X367" i="1"/>
  <c r="V60" i="1"/>
  <c r="V189" i="1"/>
  <c r="T188" i="1"/>
  <c r="X146" i="1"/>
  <c r="Z147" i="1"/>
  <c r="V116" i="1"/>
  <c r="T113" i="1"/>
  <c r="R225" i="1"/>
  <c r="R224" i="1" s="1"/>
  <c r="R356" i="1" s="1"/>
  <c r="R354" i="1" s="1"/>
  <c r="L130" i="1"/>
  <c r="Z205" i="1"/>
  <c r="X204" i="1"/>
  <c r="X203" i="1" s="1"/>
  <c r="V277" i="1"/>
  <c r="T276" i="1"/>
  <c r="T259" i="1" s="1"/>
  <c r="P225" i="1"/>
  <c r="P224" i="1" s="1"/>
  <c r="P356" i="1" s="1"/>
  <c r="P354" i="1" s="1"/>
  <c r="V291" i="1"/>
  <c r="T355" i="1"/>
  <c r="V219" i="1"/>
  <c r="T142" i="1"/>
  <c r="T76" i="1"/>
  <c r="X99" i="1"/>
  <c r="V98" i="1"/>
  <c r="V285" i="1"/>
  <c r="T284" i="1"/>
  <c r="V173" i="1"/>
  <c r="T172" i="1"/>
  <c r="T171" i="1" s="1"/>
  <c r="T70" i="1"/>
  <c r="T126" i="1"/>
  <c r="X249" i="1"/>
  <c r="V245" i="1"/>
  <c r="X121" i="1"/>
  <c r="V118" i="1"/>
  <c r="V128" i="1"/>
  <c r="X300" i="1"/>
  <c r="V61" i="1"/>
  <c r="V360" i="1"/>
  <c r="V359" i="1" s="1"/>
  <c r="X361" i="1"/>
  <c r="V369" i="1"/>
  <c r="X370" i="1"/>
  <c r="X15" i="1"/>
  <c r="V44" i="1"/>
  <c r="T72" i="1"/>
  <c r="T71" i="1" s="1"/>
  <c r="T211" i="1"/>
  <c r="T139" i="1" s="1"/>
  <c r="T138" i="1" s="1"/>
  <c r="T105" i="1"/>
  <c r="U45" i="1"/>
  <c r="X165" i="1"/>
  <c r="V164" i="1"/>
  <c r="V145" i="1" s="1"/>
  <c r="X81" i="1"/>
  <c r="V80" i="1"/>
  <c r="V79" i="1" s="1"/>
  <c r="AC46" i="1"/>
  <c r="AC413" i="1" s="1"/>
  <c r="AE407" i="1"/>
  <c r="AE45" i="1"/>
  <c r="AE411" i="1"/>
  <c r="AE414" i="1" s="1"/>
  <c r="U411" i="1"/>
  <c r="U414" i="1" s="1"/>
  <c r="W45" i="1"/>
  <c r="W411" i="1"/>
  <c r="W414" i="1" s="1"/>
  <c r="Y407" i="1"/>
  <c r="V13" i="1" l="1"/>
  <c r="T12" i="1"/>
  <c r="T11" i="1" s="1"/>
  <c r="T10" i="1" s="1"/>
  <c r="X164" i="1"/>
  <c r="Z165" i="1"/>
  <c r="T53" i="1"/>
  <c r="Z15" i="1"/>
  <c r="V408" i="1"/>
  <c r="Z300" i="1"/>
  <c r="X61" i="1"/>
  <c r="T133" i="1"/>
  <c r="X219" i="1"/>
  <c r="V76" i="1"/>
  <c r="V142" i="1"/>
  <c r="V355" i="1"/>
  <c r="X291" i="1"/>
  <c r="X222" i="1"/>
  <c r="X221" i="1" s="1"/>
  <c r="X58" i="1"/>
  <c r="AB147" i="1"/>
  <c r="Z146" i="1"/>
  <c r="T390" i="1"/>
  <c r="R388" i="1"/>
  <c r="T382" i="1"/>
  <c r="R381" i="1"/>
  <c r="R380" i="1" s="1"/>
  <c r="P137" i="1"/>
  <c r="V364" i="1"/>
  <c r="T362" i="1"/>
  <c r="X34" i="1"/>
  <c r="V33" i="1"/>
  <c r="X31" i="1"/>
  <c r="V30" i="1"/>
  <c r="V29" i="1" s="1"/>
  <c r="T297" i="1"/>
  <c r="T351" i="1"/>
  <c r="N51" i="1"/>
  <c r="N46" i="1" s="1"/>
  <c r="N413" i="1" s="1"/>
  <c r="X42" i="1"/>
  <c r="V40" i="1"/>
  <c r="T74" i="1"/>
  <c r="T73" i="1" s="1"/>
  <c r="T401" i="1"/>
  <c r="P64" i="1"/>
  <c r="S223" i="1"/>
  <c r="S45" i="1"/>
  <c r="Z348" i="1"/>
  <c r="X347" i="1"/>
  <c r="X346" i="1" s="1"/>
  <c r="X345" i="1" s="1"/>
  <c r="X141" i="1" s="1"/>
  <c r="X140" i="1" s="1"/>
  <c r="X75" i="1"/>
  <c r="Z215" i="1"/>
  <c r="X213" i="1"/>
  <c r="X212" i="1" s="1"/>
  <c r="Z198" i="1"/>
  <c r="X196" i="1"/>
  <c r="T144" i="1"/>
  <c r="T143" i="1" s="1"/>
  <c r="T223" i="1" s="1"/>
  <c r="V70" i="1"/>
  <c r="V126" i="1"/>
  <c r="V287" i="1"/>
  <c r="X228" i="1"/>
  <c r="V227" i="1"/>
  <c r="V226" i="1" s="1"/>
  <c r="V132" i="1" s="1"/>
  <c r="X431" i="1"/>
  <c r="V435" i="1"/>
  <c r="R53" i="1"/>
  <c r="Z210" i="1"/>
  <c r="X208" i="1"/>
  <c r="X206" i="1" s="1"/>
  <c r="X69" i="1"/>
  <c r="X260" i="1"/>
  <c r="Z261" i="1"/>
  <c r="V135" i="1"/>
  <c r="Z19" i="1"/>
  <c r="X18" i="1"/>
  <c r="X17" i="1" s="1"/>
  <c r="V427" i="1"/>
  <c r="T426" i="1"/>
  <c r="R136" i="1"/>
  <c r="R56" i="1"/>
  <c r="X305" i="1"/>
  <c r="V304" i="1"/>
  <c r="V303" i="1" s="1"/>
  <c r="X333" i="1"/>
  <c r="V332" i="1"/>
  <c r="P422" i="1"/>
  <c r="R423" i="1"/>
  <c r="L379" i="1"/>
  <c r="L378" i="1" s="1"/>
  <c r="L68" i="1"/>
  <c r="L67" i="1" s="1"/>
  <c r="AA410" i="1"/>
  <c r="AA407" i="1" s="1"/>
  <c r="AA411" i="1"/>
  <c r="AA414" i="1" s="1"/>
  <c r="AA45" i="1"/>
  <c r="J409" i="1"/>
  <c r="J358" i="1"/>
  <c r="J357" i="1"/>
  <c r="J410" i="1" s="1"/>
  <c r="Z81" i="1"/>
  <c r="X80" i="1"/>
  <c r="Z370" i="1"/>
  <c r="X369" i="1"/>
  <c r="Z361" i="1"/>
  <c r="X360" i="1"/>
  <c r="X359" i="1" s="1"/>
  <c r="Z121" i="1"/>
  <c r="X128" i="1"/>
  <c r="X118" i="1"/>
  <c r="X245" i="1"/>
  <c r="Z249" i="1"/>
  <c r="X173" i="1"/>
  <c r="V172" i="1"/>
  <c r="X285" i="1"/>
  <c r="V284" i="1"/>
  <c r="Z99" i="1"/>
  <c r="X98" i="1"/>
  <c r="V276" i="1"/>
  <c r="X277" i="1"/>
  <c r="AB205" i="1"/>
  <c r="Z204" i="1"/>
  <c r="Z203" i="1" s="1"/>
  <c r="X116" i="1"/>
  <c r="V113" i="1"/>
  <c r="V105" i="1" s="1"/>
  <c r="X145" i="1"/>
  <c r="X189" i="1"/>
  <c r="V188" i="1"/>
  <c r="Z367" i="1"/>
  <c r="X366" i="1"/>
  <c r="X365" i="1" s="1"/>
  <c r="X60" i="1"/>
  <c r="J411" i="1"/>
  <c r="J414" i="1" s="1"/>
  <c r="P418" i="1"/>
  <c r="P417" i="1" s="1"/>
  <c r="R419" i="1"/>
  <c r="P380" i="1"/>
  <c r="R131" i="1"/>
  <c r="R130" i="1" s="1"/>
  <c r="R55" i="1"/>
  <c r="X299" i="1"/>
  <c r="V59" i="1"/>
  <c r="V298" i="1"/>
  <c r="X385" i="1"/>
  <c r="V384" i="1"/>
  <c r="J45" i="1"/>
  <c r="X403" i="1"/>
  <c r="V402" i="1"/>
  <c r="AB296" i="1"/>
  <c r="Z54" i="1"/>
  <c r="Z295" i="1"/>
  <c r="Z294" i="1" s="1"/>
  <c r="Z134" i="1" s="1"/>
  <c r="R374" i="1"/>
  <c r="R64" i="1" s="1"/>
  <c r="T375" i="1"/>
  <c r="R26" i="1"/>
  <c r="R25" i="1" s="1"/>
  <c r="R24" i="1" s="1"/>
  <c r="R9" i="1" s="1"/>
  <c r="R8" i="1" s="1"/>
  <c r="T27" i="1"/>
  <c r="R43" i="1"/>
  <c r="H410" i="1"/>
  <c r="H407" i="1" s="1"/>
  <c r="H411" i="1"/>
  <c r="H414" i="1" s="1"/>
  <c r="T52" i="1"/>
  <c r="T78" i="1"/>
  <c r="T77" i="1" s="1"/>
  <c r="T127" i="1"/>
  <c r="T129" i="1" s="1"/>
  <c r="Z107" i="1"/>
  <c r="X106" i="1"/>
  <c r="Z275" i="1"/>
  <c r="X272" i="1"/>
  <c r="V211" i="1"/>
  <c r="V139" i="1" s="1"/>
  <c r="V138" i="1" s="1"/>
  <c r="V72" i="1"/>
  <c r="V71" i="1" s="1"/>
  <c r="Z187" i="1"/>
  <c r="X184" i="1"/>
  <c r="X123" i="1"/>
  <c r="Z124" i="1"/>
  <c r="X301" i="1"/>
  <c r="V62" i="1"/>
  <c r="V57" i="1" s="1"/>
  <c r="Z389" i="1"/>
  <c r="X287" i="1"/>
  <c r="Z288" i="1"/>
  <c r="V372" i="1"/>
  <c r="V368" i="1" s="1"/>
  <c r="V63" i="1" s="1"/>
  <c r="X373" i="1"/>
  <c r="R412" i="1"/>
  <c r="R415" i="1" s="1"/>
  <c r="V392" i="1"/>
  <c r="T391" i="1"/>
  <c r="Z340" i="1"/>
  <c r="X339" i="1"/>
  <c r="X338" i="1" s="1"/>
  <c r="X337" i="1" s="1"/>
  <c r="Z323" i="1"/>
  <c r="X322" i="1"/>
  <c r="V259" i="1"/>
  <c r="Z202" i="1"/>
  <c r="X201" i="1"/>
  <c r="T302" i="1"/>
  <c r="T66" i="1"/>
  <c r="T353" i="1"/>
  <c r="T352" i="1" s="1"/>
  <c r="P56" i="1"/>
  <c r="P136" i="1"/>
  <c r="P131" i="1" s="1"/>
  <c r="P130" i="1" s="1"/>
  <c r="H45" i="1"/>
  <c r="N45" i="1"/>
  <c r="X13" i="1" l="1"/>
  <c r="V12" i="1"/>
  <c r="V11" i="1" s="1"/>
  <c r="V10" i="1" s="1"/>
  <c r="V127" i="1"/>
  <c r="V129" i="1" s="1"/>
  <c r="V78" i="1"/>
  <c r="V77" i="1" s="1"/>
  <c r="T137" i="1"/>
  <c r="AB202" i="1"/>
  <c r="Z201" i="1"/>
  <c r="AB323" i="1"/>
  <c r="Z322" i="1"/>
  <c r="AB340" i="1"/>
  <c r="Z339" i="1"/>
  <c r="Z338" i="1" s="1"/>
  <c r="Z337" i="1" s="1"/>
  <c r="X392" i="1"/>
  <c r="V391" i="1"/>
  <c r="AB389" i="1"/>
  <c r="X62" i="1"/>
  <c r="Z301" i="1"/>
  <c r="X126" i="1"/>
  <c r="X70" i="1"/>
  <c r="AB187" i="1"/>
  <c r="Z184" i="1"/>
  <c r="V27" i="1"/>
  <c r="T26" i="1"/>
  <c r="T25" i="1" s="1"/>
  <c r="T24" i="1" s="1"/>
  <c r="T9" i="1" s="1"/>
  <c r="T8" i="1" s="1"/>
  <c r="T43" i="1"/>
  <c r="V375" i="1"/>
  <c r="T374" i="1"/>
  <c r="T64" i="1" s="1"/>
  <c r="AD296" i="1"/>
  <c r="AB295" i="1"/>
  <c r="AB294" i="1" s="1"/>
  <c r="AB134" i="1" s="1"/>
  <c r="AB54" i="1"/>
  <c r="Z403" i="1"/>
  <c r="X402" i="1"/>
  <c r="V297" i="1"/>
  <c r="V351" i="1"/>
  <c r="X59" i="1"/>
  <c r="Z299" i="1"/>
  <c r="X298" i="1"/>
  <c r="T419" i="1"/>
  <c r="R418" i="1"/>
  <c r="Z116" i="1"/>
  <c r="X113" i="1"/>
  <c r="X105" i="1" s="1"/>
  <c r="X53" i="1" s="1"/>
  <c r="AD205" i="1"/>
  <c r="AB204" i="1"/>
  <c r="AB203" i="1" s="1"/>
  <c r="V171" i="1"/>
  <c r="V53" i="1" s="1"/>
  <c r="AB249" i="1"/>
  <c r="Z245" i="1"/>
  <c r="AB121" i="1"/>
  <c r="Z118" i="1"/>
  <c r="Z128" i="1"/>
  <c r="AB361" i="1"/>
  <c r="Z360" i="1"/>
  <c r="Z359" i="1" s="1"/>
  <c r="AB370" i="1"/>
  <c r="Z369" i="1"/>
  <c r="X79" i="1"/>
  <c r="J407" i="1"/>
  <c r="T423" i="1"/>
  <c r="R422" i="1"/>
  <c r="V353" i="1"/>
  <c r="V352" i="1" s="1"/>
  <c r="V302" i="1"/>
  <c r="V66" i="1"/>
  <c r="AB261" i="1"/>
  <c r="Z260" i="1"/>
  <c r="AB210" i="1"/>
  <c r="Z208" i="1"/>
  <c r="Z206" i="1" s="1"/>
  <c r="Z69" i="1"/>
  <c r="Z431" i="1"/>
  <c r="X435" i="1"/>
  <c r="Z228" i="1"/>
  <c r="X227" i="1"/>
  <c r="X226" i="1" s="1"/>
  <c r="X132" i="1" s="1"/>
  <c r="AB198" i="1"/>
  <c r="Z196" i="1"/>
  <c r="AB215" i="1"/>
  <c r="Z213" i="1"/>
  <c r="Z212" i="1" s="1"/>
  <c r="T56" i="1"/>
  <c r="T136" i="1"/>
  <c r="T131" i="1" s="1"/>
  <c r="T130" i="1" s="1"/>
  <c r="Z31" i="1"/>
  <c r="X30" i="1"/>
  <c r="X29" i="1" s="1"/>
  <c r="Z34" i="1"/>
  <c r="X33" i="1"/>
  <c r="X364" i="1"/>
  <c r="V362" i="1"/>
  <c r="V382" i="1"/>
  <c r="T381" i="1"/>
  <c r="V390" i="1"/>
  <c r="T388" i="1"/>
  <c r="AD147" i="1"/>
  <c r="AB146" i="1"/>
  <c r="X57" i="1"/>
  <c r="Z291" i="1"/>
  <c r="X355" i="1"/>
  <c r="Z219" i="1"/>
  <c r="X142" i="1"/>
  <c r="X76" i="1"/>
  <c r="X44" i="1"/>
  <c r="AB165" i="1"/>
  <c r="Z164" i="1"/>
  <c r="X135" i="1"/>
  <c r="T225" i="1"/>
  <c r="T224" i="1" s="1"/>
  <c r="T356" i="1" s="1"/>
  <c r="T354" i="1" s="1"/>
  <c r="Z373" i="1"/>
  <c r="X372" i="1"/>
  <c r="AB288" i="1"/>
  <c r="Z287" i="1"/>
  <c r="AB124" i="1"/>
  <c r="Z123" i="1"/>
  <c r="AB275" i="1"/>
  <c r="Z272" i="1"/>
  <c r="AB107" i="1"/>
  <c r="Z106" i="1"/>
  <c r="T412" i="1"/>
  <c r="T415" i="1" s="1"/>
  <c r="V401" i="1"/>
  <c r="V74" i="1"/>
  <c r="V73" i="1" s="1"/>
  <c r="Z385" i="1"/>
  <c r="X384" i="1"/>
  <c r="P379" i="1"/>
  <c r="P378" i="1" s="1"/>
  <c r="P68" i="1"/>
  <c r="P67" i="1" s="1"/>
  <c r="AB367" i="1"/>
  <c r="Z366" i="1"/>
  <c r="Z365" i="1" s="1"/>
  <c r="Z60" i="1"/>
  <c r="Z189" i="1"/>
  <c r="X188" i="1"/>
  <c r="Z222" i="1"/>
  <c r="Z221" i="1" s="1"/>
  <c r="Z58" i="1"/>
  <c r="Z277" i="1"/>
  <c r="X276" i="1"/>
  <c r="AB99" i="1"/>
  <c r="Z98" i="1"/>
  <c r="Z285" i="1"/>
  <c r="X284" i="1"/>
  <c r="Z173" i="1"/>
  <c r="X172" i="1"/>
  <c r="X171" i="1" s="1"/>
  <c r="X408" i="1"/>
  <c r="X368" i="1"/>
  <c r="X63" i="1" s="1"/>
  <c r="AB81" i="1"/>
  <c r="Z80" i="1"/>
  <c r="Z79" i="1" s="1"/>
  <c r="L65" i="1"/>
  <c r="L51" i="1" s="1"/>
  <c r="L46" i="1" s="1"/>
  <c r="L413" i="1" s="1"/>
  <c r="L409" i="1"/>
  <c r="L357" i="1"/>
  <c r="L358" i="1"/>
  <c r="Z333" i="1"/>
  <c r="X332" i="1"/>
  <c r="Z305" i="1"/>
  <c r="X304" i="1"/>
  <c r="X303" i="1" s="1"/>
  <c r="X427" i="1"/>
  <c r="V426" i="1"/>
  <c r="AB19" i="1"/>
  <c r="Z18" i="1"/>
  <c r="Z17" i="1" s="1"/>
  <c r="X259" i="1"/>
  <c r="V225" i="1"/>
  <c r="V224" i="1" s="1"/>
  <c r="V356" i="1" s="1"/>
  <c r="X211" i="1"/>
  <c r="X139" i="1" s="1"/>
  <c r="X138" i="1" s="1"/>
  <c r="X72" i="1"/>
  <c r="X71" i="1" s="1"/>
  <c r="AB348" i="1"/>
  <c r="Z347" i="1"/>
  <c r="Z346" i="1" s="1"/>
  <c r="Z345" i="1" s="1"/>
  <c r="Z141" i="1" s="1"/>
  <c r="Z140" i="1" s="1"/>
  <c r="Z75" i="1"/>
  <c r="Z42" i="1"/>
  <c r="X40" i="1"/>
  <c r="T55" i="1"/>
  <c r="R379" i="1"/>
  <c r="R378" i="1" s="1"/>
  <c r="R68" i="1"/>
  <c r="R67" i="1" s="1"/>
  <c r="Z145" i="1"/>
  <c r="V354" i="1"/>
  <c r="AB300" i="1"/>
  <c r="Z61" i="1"/>
  <c r="AB15" i="1"/>
  <c r="Z44" i="1"/>
  <c r="V52" i="1"/>
  <c r="X12" i="1" l="1"/>
  <c r="X11" i="1" s="1"/>
  <c r="X10" i="1" s="1"/>
  <c r="Z13" i="1"/>
  <c r="AD348" i="1"/>
  <c r="AB347" i="1"/>
  <c r="AB346" i="1" s="1"/>
  <c r="AB345" i="1" s="1"/>
  <c r="AB141" i="1" s="1"/>
  <c r="AB140" i="1" s="1"/>
  <c r="AB75" i="1"/>
  <c r="AB18" i="1"/>
  <c r="AB17" i="1" s="1"/>
  <c r="AB61" i="1"/>
  <c r="R65" i="1"/>
  <c r="R51" i="1" s="1"/>
  <c r="R46" i="1" s="1"/>
  <c r="R413" i="1" s="1"/>
  <c r="R409" i="1"/>
  <c r="AB42" i="1"/>
  <c r="Z40" i="1"/>
  <c r="X302" i="1"/>
  <c r="X66" i="1"/>
  <c r="X353" i="1"/>
  <c r="X352" i="1" s="1"/>
  <c r="X133" i="1"/>
  <c r="AB366" i="1"/>
  <c r="AB365" i="1" s="1"/>
  <c r="AD367" i="1"/>
  <c r="AB60" i="1"/>
  <c r="P409" i="1"/>
  <c r="P65" i="1"/>
  <c r="P51" i="1" s="1"/>
  <c r="P46" i="1" s="1"/>
  <c r="P413" i="1" s="1"/>
  <c r="P357" i="1"/>
  <c r="P358" i="1"/>
  <c r="R358" i="1"/>
  <c r="AB385" i="1"/>
  <c r="Z384" i="1"/>
  <c r="AB106" i="1"/>
  <c r="AB272" i="1"/>
  <c r="AB123" i="1"/>
  <c r="AD288" i="1"/>
  <c r="AB373" i="1"/>
  <c r="Z372" i="1"/>
  <c r="AD165" i="1"/>
  <c r="AB164" i="1"/>
  <c r="AF147" i="1"/>
  <c r="AF146" i="1" s="1"/>
  <c r="AD146" i="1"/>
  <c r="X390" i="1"/>
  <c r="V388" i="1"/>
  <c r="X382" i="1"/>
  <c r="V381" i="1"/>
  <c r="V380" i="1" s="1"/>
  <c r="Z364" i="1"/>
  <c r="X362" i="1"/>
  <c r="AB34" i="1"/>
  <c r="Z33" i="1"/>
  <c r="AB31" i="1"/>
  <c r="AB44" i="1" s="1"/>
  <c r="Z30" i="1"/>
  <c r="Z29" i="1" s="1"/>
  <c r="AD215" i="1"/>
  <c r="AB213" i="1"/>
  <c r="AB212" i="1" s="1"/>
  <c r="AD198" i="1"/>
  <c r="AB196" i="1"/>
  <c r="AB228" i="1"/>
  <c r="Z227" i="1"/>
  <c r="Z226" i="1" s="1"/>
  <c r="AB431" i="1"/>
  <c r="Z435" i="1"/>
  <c r="Z368" i="1"/>
  <c r="Z63" i="1" s="1"/>
  <c r="Z408" i="1"/>
  <c r="AB128" i="1"/>
  <c r="AB118" i="1"/>
  <c r="AD249" i="1"/>
  <c r="AB245" i="1"/>
  <c r="AB222" i="1"/>
  <c r="AB221" i="1" s="1"/>
  <c r="AB58" i="1"/>
  <c r="R417" i="1"/>
  <c r="R357" i="1"/>
  <c r="AB299" i="1"/>
  <c r="Z59" i="1"/>
  <c r="Z57" i="1" s="1"/>
  <c r="Z298" i="1"/>
  <c r="X74" i="1"/>
  <c r="X73" i="1" s="1"/>
  <c r="X401" i="1"/>
  <c r="AF296" i="1"/>
  <c r="AD295" i="1"/>
  <c r="AD294" i="1" s="1"/>
  <c r="AD134" i="1" s="1"/>
  <c r="AD54" i="1"/>
  <c r="X375" i="1"/>
  <c r="V374" i="1"/>
  <c r="V64" i="1" s="1"/>
  <c r="AB301" i="1"/>
  <c r="Z62" i="1"/>
  <c r="Z135" i="1"/>
  <c r="V412" i="1"/>
  <c r="V415" i="1" s="1"/>
  <c r="Z427" i="1"/>
  <c r="X426" i="1"/>
  <c r="AB305" i="1"/>
  <c r="Z304" i="1"/>
  <c r="Z303" i="1" s="1"/>
  <c r="AB333" i="1"/>
  <c r="Z332" i="1"/>
  <c r="L410" i="1"/>
  <c r="L407" i="1" s="1"/>
  <c r="L411" i="1"/>
  <c r="L414" i="1" s="1"/>
  <c r="L45" i="1"/>
  <c r="AB80" i="1"/>
  <c r="AB173" i="1"/>
  <c r="Z172" i="1"/>
  <c r="AB285" i="1"/>
  <c r="Z284" i="1"/>
  <c r="AB98" i="1"/>
  <c r="AB277" i="1"/>
  <c r="Z276" i="1"/>
  <c r="Z259" i="1" s="1"/>
  <c r="AB189" i="1"/>
  <c r="Z188" i="1"/>
  <c r="Z70" i="1"/>
  <c r="Z126" i="1"/>
  <c r="AB219" i="1"/>
  <c r="Z76" i="1"/>
  <c r="Z142" i="1"/>
  <c r="AB291" i="1"/>
  <c r="Z355" i="1"/>
  <c r="AB145" i="1"/>
  <c r="T380" i="1"/>
  <c r="V55" i="1"/>
  <c r="Z211" i="1"/>
  <c r="Z139" i="1" s="1"/>
  <c r="Z138" i="1" s="1"/>
  <c r="Z72" i="1"/>
  <c r="Z71" i="1" s="1"/>
  <c r="AB208" i="1"/>
  <c r="AB206" i="1" s="1"/>
  <c r="AB69" i="1"/>
  <c r="AB260" i="1"/>
  <c r="V137" i="1"/>
  <c r="V423" i="1"/>
  <c r="T422" i="1"/>
  <c r="X78" i="1"/>
  <c r="X77" i="1" s="1"/>
  <c r="X127" i="1"/>
  <c r="X129" i="1" s="1"/>
  <c r="X52" i="1"/>
  <c r="AB369" i="1"/>
  <c r="AD370" i="1"/>
  <c r="AB360" i="1"/>
  <c r="AB359" i="1" s="1"/>
  <c r="V133" i="1"/>
  <c r="V144" i="1"/>
  <c r="V143" i="1" s="1"/>
  <c r="V223" i="1" s="1"/>
  <c r="AF205" i="1"/>
  <c r="AF204" i="1" s="1"/>
  <c r="AF203" i="1" s="1"/>
  <c r="AD204" i="1"/>
  <c r="AD203" i="1" s="1"/>
  <c r="AB116" i="1"/>
  <c r="Z113" i="1"/>
  <c r="Z105" i="1" s="1"/>
  <c r="X144" i="1"/>
  <c r="X143" i="1" s="1"/>
  <c r="X223" i="1" s="1"/>
  <c r="V419" i="1"/>
  <c r="T418" i="1"/>
  <c r="T417" i="1" s="1"/>
  <c r="X297" i="1"/>
  <c r="X351" i="1"/>
  <c r="V56" i="1"/>
  <c r="V136" i="1"/>
  <c r="AB403" i="1"/>
  <c r="Z402" i="1"/>
  <c r="X27" i="1"/>
  <c r="V26" i="1"/>
  <c r="V25" i="1" s="1"/>
  <c r="V24" i="1" s="1"/>
  <c r="V9" i="1" s="1"/>
  <c r="V8" i="1" s="1"/>
  <c r="V43" i="1"/>
  <c r="AB184" i="1"/>
  <c r="Z392" i="1"/>
  <c r="X391" i="1"/>
  <c r="AD340" i="1"/>
  <c r="AB339" i="1"/>
  <c r="AB338" i="1" s="1"/>
  <c r="AB337" i="1" s="1"/>
  <c r="AD323" i="1"/>
  <c r="AB322" i="1"/>
  <c r="AD202" i="1"/>
  <c r="AB201" i="1"/>
  <c r="Z12" i="1" l="1"/>
  <c r="Z11" i="1" s="1"/>
  <c r="Z10" i="1" s="1"/>
  <c r="AB13" i="1"/>
  <c r="AB12" i="1" s="1"/>
  <c r="AB11" i="1" s="1"/>
  <c r="AB10" i="1" s="1"/>
  <c r="Z127" i="1"/>
  <c r="Z129" i="1" s="1"/>
  <c r="Z78" i="1"/>
  <c r="Z77" i="1" s="1"/>
  <c r="AF202" i="1"/>
  <c r="AF201" i="1" s="1"/>
  <c r="AD201" i="1"/>
  <c r="AF323" i="1"/>
  <c r="AF322" i="1" s="1"/>
  <c r="AD322" i="1"/>
  <c r="AF340" i="1"/>
  <c r="AF339" i="1" s="1"/>
  <c r="AF338" i="1" s="1"/>
  <c r="AF337" i="1" s="1"/>
  <c r="AD339" i="1"/>
  <c r="AD338" i="1" s="1"/>
  <c r="AD337" i="1" s="1"/>
  <c r="AB392" i="1"/>
  <c r="Z391" i="1"/>
  <c r="AF389" i="1"/>
  <c r="AF187" i="1"/>
  <c r="AF184" i="1" s="1"/>
  <c r="AD184" i="1"/>
  <c r="AB135" i="1"/>
  <c r="Z27" i="1"/>
  <c r="X26" i="1"/>
  <c r="X25" i="1" s="1"/>
  <c r="X24" i="1" s="1"/>
  <c r="X9" i="1" s="1"/>
  <c r="X8" i="1" s="1"/>
  <c r="X43" i="1"/>
  <c r="Z401" i="1"/>
  <c r="Z74" i="1"/>
  <c r="Z73" i="1" s="1"/>
  <c r="AD116" i="1"/>
  <c r="AB113" i="1"/>
  <c r="AF222" i="1"/>
  <c r="AF221" i="1" s="1"/>
  <c r="AF58" i="1"/>
  <c r="V131" i="1"/>
  <c r="V130" i="1" s="1"/>
  <c r="AB408" i="1"/>
  <c r="AF210" i="1"/>
  <c r="AD208" i="1"/>
  <c r="AD206" i="1" s="1"/>
  <c r="AD69" i="1"/>
  <c r="AB144" i="1"/>
  <c r="AB355" i="1"/>
  <c r="AF13" i="1"/>
  <c r="AH13" i="1" s="1"/>
  <c r="AD12" i="1"/>
  <c r="AD11" i="1" s="1"/>
  <c r="AD189" i="1"/>
  <c r="AB188" i="1"/>
  <c r="AB276" i="1"/>
  <c r="AB259" i="1" s="1"/>
  <c r="AF99" i="1"/>
  <c r="AF98" i="1" s="1"/>
  <c r="AD98" i="1"/>
  <c r="AD285" i="1"/>
  <c r="AB284" i="1"/>
  <c r="AD173" i="1"/>
  <c r="AB172" i="1"/>
  <c r="AB171" i="1" s="1"/>
  <c r="AB79" i="1"/>
  <c r="AB332" i="1"/>
  <c r="AB304" i="1"/>
  <c r="AB303" i="1" s="1"/>
  <c r="AB427" i="1"/>
  <c r="Z426" i="1"/>
  <c r="AB62" i="1"/>
  <c r="AF295" i="1"/>
  <c r="AF294" i="1" s="1"/>
  <c r="AF134" i="1" s="1"/>
  <c r="AF54" i="1"/>
  <c r="R410" i="1"/>
  <c r="R45" i="1"/>
  <c r="R411" i="1"/>
  <c r="R414" i="1" s="1"/>
  <c r="AF121" i="1"/>
  <c r="AD128" i="1"/>
  <c r="AD118" i="1"/>
  <c r="AB211" i="1"/>
  <c r="AB139" i="1" s="1"/>
  <c r="AB138" i="1" s="1"/>
  <c r="AB72" i="1"/>
  <c r="AB71" i="1" s="1"/>
  <c r="X55" i="1"/>
  <c r="V379" i="1"/>
  <c r="V378" i="1" s="1"/>
  <c r="V68" i="1"/>
  <c r="V67" i="1" s="1"/>
  <c r="AF165" i="1"/>
  <c r="AF164" i="1" s="1"/>
  <c r="AD164" i="1"/>
  <c r="AD145" i="1" s="1"/>
  <c r="AB372" i="1"/>
  <c r="AB368" i="1" s="1"/>
  <c r="AB63" i="1" s="1"/>
  <c r="AD373" i="1"/>
  <c r="AF288" i="1"/>
  <c r="AD287" i="1"/>
  <c r="AF124" i="1"/>
  <c r="AF123" i="1" s="1"/>
  <c r="AD123" i="1"/>
  <c r="AF275" i="1"/>
  <c r="AF272" i="1" s="1"/>
  <c r="AD272" i="1"/>
  <c r="AF107" i="1"/>
  <c r="AF106" i="1" s="1"/>
  <c r="AD106" i="1"/>
  <c r="AB384" i="1"/>
  <c r="P410" i="1"/>
  <c r="P45" i="1"/>
  <c r="P411" i="1"/>
  <c r="P414" i="1" s="1"/>
  <c r="P407" i="1"/>
  <c r="AF367" i="1"/>
  <c r="AD366" i="1"/>
  <c r="AD365" i="1" s="1"/>
  <c r="AD60" i="1"/>
  <c r="Z52" i="1"/>
  <c r="R407" i="1"/>
  <c r="AF19" i="1"/>
  <c r="AD18" i="1"/>
  <c r="AD17" i="1" s="1"/>
  <c r="AD403" i="1"/>
  <c r="AB402" i="1"/>
  <c r="X136" i="1"/>
  <c r="X131" i="1" s="1"/>
  <c r="X130" i="1" s="1"/>
  <c r="X56" i="1"/>
  <c r="X419" i="1"/>
  <c r="V418" i="1"/>
  <c r="V417" i="1" s="1"/>
  <c r="AD58" i="1"/>
  <c r="AD222" i="1"/>
  <c r="AD221" i="1" s="1"/>
  <c r="AF361" i="1"/>
  <c r="AF360" i="1" s="1"/>
  <c r="AF359" i="1" s="1"/>
  <c r="AD360" i="1"/>
  <c r="AD359" i="1" s="1"/>
  <c r="AF370" i="1"/>
  <c r="AF369" i="1" s="1"/>
  <c r="AD369" i="1"/>
  <c r="X412" i="1"/>
  <c r="X415" i="1" s="1"/>
  <c r="X423" i="1"/>
  <c r="V422" i="1"/>
  <c r="AF261" i="1"/>
  <c r="AF260" i="1" s="1"/>
  <c r="AD260" i="1"/>
  <c r="X225" i="1"/>
  <c r="X224" i="1" s="1"/>
  <c r="X356" i="1" s="1"/>
  <c r="X354" i="1" s="1"/>
  <c r="T379" i="1"/>
  <c r="T378" i="1" s="1"/>
  <c r="T68" i="1"/>
  <c r="T67" i="1" s="1"/>
  <c r="AB142" i="1"/>
  <c r="AB76" i="1"/>
  <c r="Z171" i="1"/>
  <c r="AF81" i="1"/>
  <c r="AF80" i="1" s="1"/>
  <c r="AF79" i="1" s="1"/>
  <c r="AD80" i="1"/>
  <c r="AD79" i="1" s="1"/>
  <c r="Z353" i="1"/>
  <c r="Z352" i="1" s="1"/>
  <c r="Z302" i="1"/>
  <c r="Z66" i="1"/>
  <c r="Z375" i="1"/>
  <c r="X374" i="1"/>
  <c r="X64" i="1" s="1"/>
  <c r="Z351" i="1"/>
  <c r="Z297" i="1"/>
  <c r="AB59" i="1"/>
  <c r="AB57" i="1" s="1"/>
  <c r="AB298" i="1"/>
  <c r="AF249" i="1"/>
  <c r="AF245" i="1" s="1"/>
  <c r="AD245" i="1"/>
  <c r="AB435" i="1"/>
  <c r="AB227" i="1"/>
  <c r="AB226" i="1" s="1"/>
  <c r="AF198" i="1"/>
  <c r="AF196" i="1" s="1"/>
  <c r="AD196" i="1"/>
  <c r="AF215" i="1"/>
  <c r="AF213" i="1" s="1"/>
  <c r="AF212" i="1" s="1"/>
  <c r="AD213" i="1"/>
  <c r="AD212" i="1" s="1"/>
  <c r="AD31" i="1"/>
  <c r="AB30" i="1"/>
  <c r="AB29" i="1" s="1"/>
  <c r="AD34" i="1"/>
  <c r="AB33" i="1"/>
  <c r="AB364" i="1"/>
  <c r="Z362" i="1"/>
  <c r="Z382" i="1"/>
  <c r="X381" i="1"/>
  <c r="Z390" i="1"/>
  <c r="X388" i="1"/>
  <c r="AF145" i="1"/>
  <c r="AB287" i="1"/>
  <c r="AB126" i="1"/>
  <c r="AB70" i="1"/>
  <c r="AB105" i="1"/>
  <c r="X137" i="1"/>
  <c r="AB40" i="1"/>
  <c r="Z132" i="1"/>
  <c r="AF300" i="1"/>
  <c r="AF61" i="1" s="1"/>
  <c r="AD61" i="1"/>
  <c r="AF15" i="1"/>
  <c r="AH15" i="1" s="1"/>
  <c r="AF348" i="1"/>
  <c r="AD347" i="1"/>
  <c r="AD346" i="1" s="1"/>
  <c r="AD345" i="1" s="1"/>
  <c r="AD141" i="1" s="1"/>
  <c r="AD140" i="1" s="1"/>
  <c r="AD75" i="1"/>
  <c r="AJ15" i="1" l="1"/>
  <c r="AF18" i="1"/>
  <c r="AF17" i="1" s="1"/>
  <c r="AH19" i="1"/>
  <c r="AJ13" i="1"/>
  <c r="AH12" i="1"/>
  <c r="AH11" i="1" s="1"/>
  <c r="AB390" i="1"/>
  <c r="Z388" i="1"/>
  <c r="AB382" i="1"/>
  <c r="Z381" i="1"/>
  <c r="Z380" i="1" s="1"/>
  <c r="AF34" i="1"/>
  <c r="AD33" i="1"/>
  <c r="AF31" i="1"/>
  <c r="AD30" i="1"/>
  <c r="AD29" i="1" s="1"/>
  <c r="AF431" i="1"/>
  <c r="AF435" i="1" s="1"/>
  <c r="AD435" i="1"/>
  <c r="AB297" i="1"/>
  <c r="AB351" i="1"/>
  <c r="AD44" i="1"/>
  <c r="AF42" i="1"/>
  <c r="AD40" i="1"/>
  <c r="X380" i="1"/>
  <c r="Z55" i="1"/>
  <c r="AD211" i="1"/>
  <c r="AD139" i="1" s="1"/>
  <c r="AD138" i="1" s="1"/>
  <c r="AD72" i="1"/>
  <c r="AD71" i="1" s="1"/>
  <c r="Z136" i="1"/>
  <c r="Z56" i="1"/>
  <c r="Z137" i="1"/>
  <c r="T358" i="1"/>
  <c r="T65" i="1"/>
  <c r="T51" i="1" s="1"/>
  <c r="T46" i="1" s="1"/>
  <c r="T413" i="1" s="1"/>
  <c r="T409" i="1"/>
  <c r="T357" i="1"/>
  <c r="Z419" i="1"/>
  <c r="X418" i="1"/>
  <c r="AF403" i="1"/>
  <c r="AF402" i="1" s="1"/>
  <c r="AD402" i="1"/>
  <c r="AF366" i="1"/>
  <c r="AF365" i="1" s="1"/>
  <c r="AF408" i="1" s="1"/>
  <c r="AF60" i="1"/>
  <c r="AD126" i="1"/>
  <c r="AD70" i="1"/>
  <c r="AF373" i="1"/>
  <c r="AF372" i="1" s="1"/>
  <c r="AF368" i="1" s="1"/>
  <c r="AF63" i="1" s="1"/>
  <c r="AD372" i="1"/>
  <c r="V358" i="1"/>
  <c r="V357" i="1"/>
  <c r="V65" i="1"/>
  <c r="V51" i="1" s="1"/>
  <c r="V46" i="1" s="1"/>
  <c r="V413" i="1" s="1"/>
  <c r="V409" i="1"/>
  <c r="AF128" i="1"/>
  <c r="AF118" i="1"/>
  <c r="AF301" i="1"/>
  <c r="AF62" i="1" s="1"/>
  <c r="AD62" i="1"/>
  <c r="AB426" i="1"/>
  <c r="AF305" i="1"/>
  <c r="AF304" i="1" s="1"/>
  <c r="AF303" i="1" s="1"/>
  <c r="AD304" i="1"/>
  <c r="AD303" i="1" s="1"/>
  <c r="AF333" i="1"/>
  <c r="AF332" i="1" s="1"/>
  <c r="AD332" i="1"/>
  <c r="AB133" i="1"/>
  <c r="AF12" i="1"/>
  <c r="AF11" i="1" s="1"/>
  <c r="AF10" i="1" s="1"/>
  <c r="AF291" i="1"/>
  <c r="AF355" i="1" s="1"/>
  <c r="AD355" i="1"/>
  <c r="AB132" i="1"/>
  <c r="AB27" i="1"/>
  <c r="Z26" i="1"/>
  <c r="Z25" i="1" s="1"/>
  <c r="Z24" i="1" s="1"/>
  <c r="Z9" i="1" s="1"/>
  <c r="Z8" i="1" s="1"/>
  <c r="Z43" i="1"/>
  <c r="AD135" i="1"/>
  <c r="AF347" i="1"/>
  <c r="AF346" i="1" s="1"/>
  <c r="AF345" i="1" s="1"/>
  <c r="AF141" i="1" s="1"/>
  <c r="AF140" i="1" s="1"/>
  <c r="AF75" i="1"/>
  <c r="AB53" i="1"/>
  <c r="AB362" i="1"/>
  <c r="AF211" i="1"/>
  <c r="AF139" i="1" s="1"/>
  <c r="AF138" i="1" s="1"/>
  <c r="AF72" i="1"/>
  <c r="AF71" i="1" s="1"/>
  <c r="AF228" i="1"/>
  <c r="AF227" i="1" s="1"/>
  <c r="AF226" i="1" s="1"/>
  <c r="AF132" i="1" s="1"/>
  <c r="AD227" i="1"/>
  <c r="AD226" i="1" s="1"/>
  <c r="AF299" i="1"/>
  <c r="AD59" i="1"/>
  <c r="AD57" i="1" s="1"/>
  <c r="AD298" i="1"/>
  <c r="AB375" i="1"/>
  <c r="Z374" i="1"/>
  <c r="Z64" i="1" s="1"/>
  <c r="AD52" i="1"/>
  <c r="Z133" i="1"/>
  <c r="Z131" i="1" s="1"/>
  <c r="Z130" i="1" s="1"/>
  <c r="Z144" i="1"/>
  <c r="Z143" i="1" s="1"/>
  <c r="Z223" i="1" s="1"/>
  <c r="AD142" i="1"/>
  <c r="AD76" i="1"/>
  <c r="Z423" i="1"/>
  <c r="X422" i="1"/>
  <c r="AD368" i="1"/>
  <c r="AD63" i="1" s="1"/>
  <c r="AD408" i="1"/>
  <c r="AB401" i="1"/>
  <c r="AB74" i="1"/>
  <c r="AB73" i="1" s="1"/>
  <c r="AF385" i="1"/>
  <c r="AF384" i="1" s="1"/>
  <c r="AD384" i="1"/>
  <c r="AF70" i="1"/>
  <c r="AF126" i="1"/>
  <c r="Z225" i="1"/>
  <c r="Z224" i="1" s="1"/>
  <c r="Z356" i="1" s="1"/>
  <c r="Z354" i="1" s="1"/>
  <c r="AB302" i="1"/>
  <c r="AB66" i="1"/>
  <c r="AB353" i="1"/>
  <c r="AB352" i="1" s="1"/>
  <c r="AB52" i="1"/>
  <c r="AB127" i="1"/>
  <c r="AB129" i="1" s="1"/>
  <c r="AB78" i="1"/>
  <c r="AB77" i="1" s="1"/>
  <c r="AF173" i="1"/>
  <c r="AF172" i="1" s="1"/>
  <c r="AD172" i="1"/>
  <c r="AF285" i="1"/>
  <c r="AF284" i="1" s="1"/>
  <c r="AD284" i="1"/>
  <c r="AF277" i="1"/>
  <c r="AF276" i="1" s="1"/>
  <c r="AD276" i="1"/>
  <c r="AD259" i="1" s="1"/>
  <c r="AF189" i="1"/>
  <c r="AF188" i="1" s="1"/>
  <c r="AD188" i="1"/>
  <c r="AD10" i="1"/>
  <c r="AB143" i="1"/>
  <c r="AB223" i="1" s="1"/>
  <c r="AF208" i="1"/>
  <c r="AF206" i="1" s="1"/>
  <c r="AF69" i="1"/>
  <c r="V411" i="1"/>
  <c r="V414" i="1" s="1"/>
  <c r="AF116" i="1"/>
  <c r="AF113" i="1" s="1"/>
  <c r="AF105" i="1" s="1"/>
  <c r="AD113" i="1"/>
  <c r="AD105" i="1" s="1"/>
  <c r="AB391" i="1"/>
  <c r="AF135" i="1"/>
  <c r="Z412" i="1"/>
  <c r="Z415" i="1" s="1"/>
  <c r="Z53" i="1"/>
  <c r="AF30" i="1" l="1"/>
  <c r="AF29" i="1" s="1"/>
  <c r="AH31" i="1"/>
  <c r="AF33" i="1"/>
  <c r="AH34" i="1"/>
  <c r="AL13" i="1"/>
  <c r="AJ12" i="1"/>
  <c r="AJ11" i="1" s="1"/>
  <c r="AJ19" i="1"/>
  <c r="AH18" i="1"/>
  <c r="AH17" i="1" s="1"/>
  <c r="AH10" i="1" s="1"/>
  <c r="AL15" i="1"/>
  <c r="AF40" i="1"/>
  <c r="AH42" i="1"/>
  <c r="AF259" i="1"/>
  <c r="AF287" i="1"/>
  <c r="AD78" i="1"/>
  <c r="AD77" i="1" s="1"/>
  <c r="AD127" i="1"/>
  <c r="AD129" i="1" s="1"/>
  <c r="AF78" i="1"/>
  <c r="AF77" i="1" s="1"/>
  <c r="AF127" i="1"/>
  <c r="AF129" i="1" s="1"/>
  <c r="AF171" i="1"/>
  <c r="AF392" i="1"/>
  <c r="AF391" i="1" s="1"/>
  <c r="AD391" i="1"/>
  <c r="AD171" i="1"/>
  <c r="AB412" i="1"/>
  <c r="AB415" i="1" s="1"/>
  <c r="AB137" i="1"/>
  <c r="AB423" i="1"/>
  <c r="Z422" i="1"/>
  <c r="AF76" i="1"/>
  <c r="AF142" i="1"/>
  <c r="AD351" i="1"/>
  <c r="AD297" i="1"/>
  <c r="AF59" i="1"/>
  <c r="AF57" i="1" s="1"/>
  <c r="AF298" i="1"/>
  <c r="AF364" i="1"/>
  <c r="AF362" i="1" s="1"/>
  <c r="AD362" i="1"/>
  <c r="AD27" i="1"/>
  <c r="AB26" i="1"/>
  <c r="AB25" i="1" s="1"/>
  <c r="AB24" i="1" s="1"/>
  <c r="AB9" i="1" s="1"/>
  <c r="AB8" i="1" s="1"/>
  <c r="AB43" i="1"/>
  <c r="AF353" i="1"/>
  <c r="AF352" i="1" s="1"/>
  <c r="AF66" i="1"/>
  <c r="AF302" i="1"/>
  <c r="AF137" i="1" s="1"/>
  <c r="AF427" i="1"/>
  <c r="AF426" i="1" s="1"/>
  <c r="AD426" i="1"/>
  <c r="AD401" i="1"/>
  <c r="AD74" i="1"/>
  <c r="AD73" i="1" s="1"/>
  <c r="X417" i="1"/>
  <c r="AB225" i="1"/>
  <c r="AB224" i="1" s="1"/>
  <c r="AB356" i="1" s="1"/>
  <c r="AB354" i="1" s="1"/>
  <c r="Z379" i="1"/>
  <c r="Z378" i="1" s="1"/>
  <c r="Z68" i="1"/>
  <c r="Z67" i="1" s="1"/>
  <c r="AF44" i="1"/>
  <c r="AD375" i="1"/>
  <c r="AB374" i="1"/>
  <c r="AB64" i="1" s="1"/>
  <c r="AB55" i="1"/>
  <c r="AD353" i="1"/>
  <c r="AD352" i="1" s="1"/>
  <c r="AD302" i="1"/>
  <c r="AD66" i="1"/>
  <c r="V410" i="1"/>
  <c r="V407" i="1" s="1"/>
  <c r="V45" i="1"/>
  <c r="AF401" i="1"/>
  <c r="AF74" i="1"/>
  <c r="AF73" i="1" s="1"/>
  <c r="Z418" i="1"/>
  <c r="Z417" i="1" s="1"/>
  <c r="AB419" i="1"/>
  <c r="T410" i="1"/>
  <c r="T407" i="1" s="1"/>
  <c r="T45" i="1"/>
  <c r="T411" i="1"/>
  <c r="T414" i="1" s="1"/>
  <c r="AF52" i="1"/>
  <c r="Z358" i="1"/>
  <c r="Z357" i="1"/>
  <c r="X379" i="1"/>
  <c r="X378" i="1" s="1"/>
  <c r="X68" i="1"/>
  <c r="X67" i="1" s="1"/>
  <c r="AB56" i="1"/>
  <c r="AB136" i="1"/>
  <c r="AB131" i="1" s="1"/>
  <c r="AB130" i="1" s="1"/>
  <c r="AB381" i="1"/>
  <c r="AB388" i="1"/>
  <c r="AD132" i="1"/>
  <c r="AJ18" i="1" l="1"/>
  <c r="AJ17" i="1" s="1"/>
  <c r="AL19" i="1"/>
  <c r="AJ34" i="1"/>
  <c r="AH33" i="1"/>
  <c r="AJ31" i="1"/>
  <c r="AH30" i="1"/>
  <c r="AH29" i="1" s="1"/>
  <c r="AH44" i="1"/>
  <c r="AH415" i="1" s="1"/>
  <c r="AH40" i="1"/>
  <c r="AJ42" i="1"/>
  <c r="AN15" i="1"/>
  <c r="AL12" i="1"/>
  <c r="AL11" i="1" s="1"/>
  <c r="AN13" i="1"/>
  <c r="AB380" i="1"/>
  <c r="X409" i="1"/>
  <c r="X65" i="1"/>
  <c r="X51" i="1" s="1"/>
  <c r="X46" i="1" s="1"/>
  <c r="X413" i="1" s="1"/>
  <c r="X358" i="1"/>
  <c r="X357" i="1"/>
  <c r="AF390" i="1"/>
  <c r="AF388" i="1" s="1"/>
  <c r="AD388" i="1"/>
  <c r="AF382" i="1"/>
  <c r="AF381" i="1" s="1"/>
  <c r="AD381" i="1"/>
  <c r="AD380" i="1" s="1"/>
  <c r="Z45" i="1"/>
  <c r="AD419" i="1"/>
  <c r="AB418" i="1"/>
  <c r="AD137" i="1"/>
  <c r="AD225" i="1"/>
  <c r="AD224" i="1" s="1"/>
  <c r="AD356" i="1" s="1"/>
  <c r="AD354" i="1" s="1"/>
  <c r="AF375" i="1"/>
  <c r="AF374" i="1" s="1"/>
  <c r="AF64" i="1" s="1"/>
  <c r="AD374" i="1"/>
  <c r="AD64" i="1" s="1"/>
  <c r="Z409" i="1"/>
  <c r="Z65" i="1"/>
  <c r="Z51" i="1" s="1"/>
  <c r="Z46" i="1" s="1"/>
  <c r="Z413" i="1" s="1"/>
  <c r="AF55" i="1"/>
  <c r="AF297" i="1"/>
  <c r="AD136" i="1"/>
  <c r="AD56" i="1"/>
  <c r="AF133" i="1"/>
  <c r="AF144" i="1"/>
  <c r="AF143" i="1" s="1"/>
  <c r="Z411" i="1"/>
  <c r="Z414" i="1" s="1"/>
  <c r="AF412" i="1"/>
  <c r="AF415" i="1" s="1"/>
  <c r="AD412" i="1"/>
  <c r="AD415" i="1" s="1"/>
  <c r="AF27" i="1"/>
  <c r="AH27" i="1" s="1"/>
  <c r="AD26" i="1"/>
  <c r="AD25" i="1" s="1"/>
  <c r="AD24" i="1" s="1"/>
  <c r="AD9" i="1" s="1"/>
  <c r="AD8" i="1" s="1"/>
  <c r="AD43" i="1"/>
  <c r="AD55" i="1"/>
  <c r="AB422" i="1"/>
  <c r="AD133" i="1"/>
  <c r="AD144" i="1"/>
  <c r="AD143" i="1" s="1"/>
  <c r="AD223" i="1" s="1"/>
  <c r="AF53" i="1"/>
  <c r="AD53" i="1"/>
  <c r="AP15" i="1" l="1"/>
  <c r="AL42" i="1"/>
  <c r="AJ40" i="1"/>
  <c r="AJ30" i="1"/>
  <c r="AJ29" i="1" s="1"/>
  <c r="AL31" i="1"/>
  <c r="AJ44" i="1"/>
  <c r="AJ415" i="1" s="1"/>
  <c r="AJ33" i="1"/>
  <c r="AL34" i="1"/>
  <c r="AJ10" i="1"/>
  <c r="AJ27" i="1"/>
  <c r="AJ43" i="1" s="1"/>
  <c r="AJ414" i="1" s="1"/>
  <c r="AH26" i="1"/>
  <c r="AH25" i="1" s="1"/>
  <c r="AH24" i="1" s="1"/>
  <c r="AH9" i="1" s="1"/>
  <c r="AH8" i="1" s="1"/>
  <c r="AH413" i="1" s="1"/>
  <c r="AP13" i="1"/>
  <c r="AN12" i="1"/>
  <c r="AN11" i="1" s="1"/>
  <c r="AH43" i="1"/>
  <c r="AH414" i="1" s="1"/>
  <c r="AL18" i="1"/>
  <c r="AL17" i="1" s="1"/>
  <c r="AN19" i="1"/>
  <c r="AF380" i="1"/>
  <c r="AF68" i="1" s="1"/>
  <c r="AF67" i="1" s="1"/>
  <c r="AD131" i="1"/>
  <c r="AD130" i="1" s="1"/>
  <c r="AF423" i="1"/>
  <c r="AF422" i="1" s="1"/>
  <c r="AD422" i="1"/>
  <c r="AF56" i="1"/>
  <c r="AF136" i="1"/>
  <c r="AF225" i="1"/>
  <c r="AF224" i="1" s="1"/>
  <c r="AF419" i="1"/>
  <c r="AF418" i="1" s="1"/>
  <c r="AD418" i="1"/>
  <c r="AD379" i="1"/>
  <c r="AD378" i="1" s="1"/>
  <c r="AD68" i="1"/>
  <c r="AD67" i="1" s="1"/>
  <c r="AF26" i="1"/>
  <c r="AF25" i="1" s="1"/>
  <c r="AF24" i="1" s="1"/>
  <c r="AF9" i="1" s="1"/>
  <c r="AF8" i="1" s="1"/>
  <c r="AF43" i="1"/>
  <c r="AF131" i="1"/>
  <c r="AF130" i="1" s="1"/>
  <c r="AB417" i="1"/>
  <c r="Z410" i="1"/>
  <c r="Z407" i="1" s="1"/>
  <c r="X410" i="1"/>
  <c r="X407" i="1" s="1"/>
  <c r="X411" i="1"/>
  <c r="X414" i="1" s="1"/>
  <c r="X45" i="1"/>
  <c r="AB379" i="1"/>
  <c r="AB378" i="1" s="1"/>
  <c r="AB68" i="1"/>
  <c r="AB67" i="1" s="1"/>
  <c r="AN18" i="1" l="1"/>
  <c r="AN17" i="1" s="1"/>
  <c r="AP19" i="1"/>
  <c r="AL33" i="1"/>
  <c r="AN34" i="1"/>
  <c r="AL40" i="1"/>
  <c r="AN42" i="1"/>
  <c r="AP12" i="1"/>
  <c r="AP11" i="1" s="1"/>
  <c r="AR13" i="1"/>
  <c r="AJ26" i="1"/>
  <c r="AJ25" i="1" s="1"/>
  <c r="AJ24" i="1" s="1"/>
  <c r="AL27" i="1"/>
  <c r="AJ9" i="1"/>
  <c r="AJ8" i="1" s="1"/>
  <c r="AJ413" i="1" s="1"/>
  <c r="AL30" i="1"/>
  <c r="AL29" i="1" s="1"/>
  <c r="AN31" i="1"/>
  <c r="AL44" i="1"/>
  <c r="AL415" i="1" s="1"/>
  <c r="AR15" i="1"/>
  <c r="AL10" i="1"/>
  <c r="AF417" i="1"/>
  <c r="AF379" i="1"/>
  <c r="AF378" i="1" s="1"/>
  <c r="AF409" i="1" s="1"/>
  <c r="AD417" i="1"/>
  <c r="AF358" i="1"/>
  <c r="AB409" i="1"/>
  <c r="AB357" i="1"/>
  <c r="AB65" i="1"/>
  <c r="AB51" i="1" s="1"/>
  <c r="AB46" i="1" s="1"/>
  <c r="AB413" i="1" s="1"/>
  <c r="AB358" i="1"/>
  <c r="AF356" i="1"/>
  <c r="AF354" i="1" s="1"/>
  <c r="AD65" i="1"/>
  <c r="AD51" i="1" s="1"/>
  <c r="AD46" i="1" s="1"/>
  <c r="AD413" i="1" s="1"/>
  <c r="AD409" i="1"/>
  <c r="AD357" i="1"/>
  <c r="AD358" i="1"/>
  <c r="AN30" i="1" l="1"/>
  <c r="AN29" i="1" s="1"/>
  <c r="AP31" i="1"/>
  <c r="AN44" i="1"/>
  <c r="AN415" i="1" s="1"/>
  <c r="AP42" i="1"/>
  <c r="AN40" i="1"/>
  <c r="AN33" i="1"/>
  <c r="AP34" i="1"/>
  <c r="AP18" i="1"/>
  <c r="AP17" i="1" s="1"/>
  <c r="AR19" i="1"/>
  <c r="AT15" i="1"/>
  <c r="AL26" i="1"/>
  <c r="AL25" i="1" s="1"/>
  <c r="AL24" i="1" s="1"/>
  <c r="AL9" i="1" s="1"/>
  <c r="AL8" i="1" s="1"/>
  <c r="AL413" i="1" s="1"/>
  <c r="AN27" i="1"/>
  <c r="AT13" i="1"/>
  <c r="AR12" i="1"/>
  <c r="AR11" i="1" s="1"/>
  <c r="AL43" i="1"/>
  <c r="AL414" i="1" s="1"/>
  <c r="AN10" i="1"/>
  <c r="AN43" i="1"/>
  <c r="AN414" i="1" s="1"/>
  <c r="AF357" i="1"/>
  <c r="AF45" i="1" s="1"/>
  <c r="AF65" i="1"/>
  <c r="AF51" i="1" s="1"/>
  <c r="AF46" i="1" s="1"/>
  <c r="AF413" i="1" s="1"/>
  <c r="AD410" i="1"/>
  <c r="AD411" i="1"/>
  <c r="AD414" i="1" s="1"/>
  <c r="AD45" i="1"/>
  <c r="AB410" i="1"/>
  <c r="AB411" i="1"/>
  <c r="AB414" i="1" s="1"/>
  <c r="AB45" i="1"/>
  <c r="AD407" i="1"/>
  <c r="AB407" i="1"/>
  <c r="AP40" i="1" l="1"/>
  <c r="AR42" i="1"/>
  <c r="AV13" i="1"/>
  <c r="AT12" i="1"/>
  <c r="AT11" i="1" s="1"/>
  <c r="AN26" i="1"/>
  <c r="AN25" i="1" s="1"/>
  <c r="AN24" i="1" s="1"/>
  <c r="AN9" i="1" s="1"/>
  <c r="AN8" i="1" s="1"/>
  <c r="AN413" i="1" s="1"/>
  <c r="AP27" i="1"/>
  <c r="AV15" i="1"/>
  <c r="AR18" i="1"/>
  <c r="AR17" i="1" s="1"/>
  <c r="AR10" i="1" s="1"/>
  <c r="AT19" i="1"/>
  <c r="AP33" i="1"/>
  <c r="AR34" i="1"/>
  <c r="AP10" i="1"/>
  <c r="AP30" i="1"/>
  <c r="AP29" i="1" s="1"/>
  <c r="AR31" i="1"/>
  <c r="AP44" i="1"/>
  <c r="AP415" i="1" s="1"/>
  <c r="AF410" i="1"/>
  <c r="AF407" i="1" s="1"/>
  <c r="AF411" i="1"/>
  <c r="AF414" i="1" s="1"/>
  <c r="AR30" i="1" l="1"/>
  <c r="AR29" i="1" s="1"/>
  <c r="AT31" i="1"/>
  <c r="AR44" i="1"/>
  <c r="AR415" i="1" s="1"/>
  <c r="AR33" i="1"/>
  <c r="AT34" i="1"/>
  <c r="AT18" i="1"/>
  <c r="AT17" i="1" s="1"/>
  <c r="AV19" i="1"/>
  <c r="AX15" i="1"/>
  <c r="AP26" i="1"/>
  <c r="AP25" i="1" s="1"/>
  <c r="AP24" i="1" s="1"/>
  <c r="AR27" i="1"/>
  <c r="AT10" i="1"/>
  <c r="AP9" i="1"/>
  <c r="AP8" i="1" s="1"/>
  <c r="AP413" i="1" s="1"/>
  <c r="AR43" i="1"/>
  <c r="AR414" i="1" s="1"/>
  <c r="AX13" i="1"/>
  <c r="AV12" i="1"/>
  <c r="AV11" i="1" s="1"/>
  <c r="AT42" i="1"/>
  <c r="AR40" i="1"/>
  <c r="AP43" i="1"/>
  <c r="AP414" i="1" s="1"/>
  <c r="AX12" i="1" l="1"/>
  <c r="AX11" i="1" s="1"/>
  <c r="AZ13" i="1"/>
  <c r="AR26" i="1"/>
  <c r="AR25" i="1" s="1"/>
  <c r="AR24" i="1" s="1"/>
  <c r="AR9" i="1" s="1"/>
  <c r="AR8" i="1" s="1"/>
  <c r="AR413" i="1" s="1"/>
  <c r="AT27" i="1"/>
  <c r="AZ15" i="1"/>
  <c r="AV18" i="1"/>
  <c r="AV17" i="1" s="1"/>
  <c r="AX19" i="1"/>
  <c r="AT33" i="1"/>
  <c r="AV34" i="1"/>
  <c r="AV42" i="1"/>
  <c r="AT40" i="1"/>
  <c r="AT43" i="1"/>
  <c r="AT414" i="1" s="1"/>
  <c r="AT30" i="1"/>
  <c r="AT29" i="1" s="1"/>
  <c r="AV31" i="1"/>
  <c r="AT44" i="1"/>
  <c r="AT415" i="1" s="1"/>
  <c r="AX42" i="1" l="1"/>
  <c r="AV40" i="1"/>
  <c r="AV30" i="1"/>
  <c r="AV29" i="1" s="1"/>
  <c r="AX31" i="1"/>
  <c r="AV44" i="1"/>
  <c r="AV415" i="1" s="1"/>
  <c r="AV33" i="1"/>
  <c r="AX34" i="1"/>
  <c r="AX18" i="1"/>
  <c r="AX17" i="1" s="1"/>
  <c r="AZ19" i="1"/>
  <c r="BB15" i="1"/>
  <c r="AT26" i="1"/>
  <c r="AT25" i="1" s="1"/>
  <c r="AT24" i="1" s="1"/>
  <c r="AT9" i="1" s="1"/>
  <c r="AT8" i="1" s="1"/>
  <c r="AT413" i="1" s="1"/>
  <c r="AV27" i="1"/>
  <c r="BB13" i="1"/>
  <c r="AZ12" i="1"/>
  <c r="AZ11" i="1" s="1"/>
  <c r="AV10" i="1"/>
  <c r="AV43" i="1"/>
  <c r="AV414" i="1" s="1"/>
  <c r="AX10" i="1"/>
  <c r="AX30" i="1" l="1"/>
  <c r="AX29" i="1" s="1"/>
  <c r="AZ31" i="1"/>
  <c r="AX44" i="1"/>
  <c r="AX415" i="1" s="1"/>
  <c r="AV9" i="1"/>
  <c r="AV8" i="1" s="1"/>
  <c r="AV413" i="1" s="1"/>
  <c r="BB12" i="1"/>
  <c r="BB11" i="1" s="1"/>
  <c r="AV26" i="1"/>
  <c r="AV25" i="1" s="1"/>
  <c r="AV24" i="1" s="1"/>
  <c r="AX27" i="1"/>
  <c r="BB19" i="1"/>
  <c r="BB18" i="1" s="1"/>
  <c r="BB17" i="1" s="1"/>
  <c r="AZ18" i="1"/>
  <c r="AZ17" i="1" s="1"/>
  <c r="AX33" i="1"/>
  <c r="AZ34" i="1"/>
  <c r="AX40" i="1"/>
  <c r="AZ42" i="1"/>
  <c r="AX26" i="1" l="1"/>
  <c r="AX25" i="1" s="1"/>
  <c r="AX24" i="1" s="1"/>
  <c r="AX9" i="1" s="1"/>
  <c r="AX8" i="1" s="1"/>
  <c r="AX413" i="1" s="1"/>
  <c r="AZ27" i="1"/>
  <c r="AZ40" i="1"/>
  <c r="BB42" i="1"/>
  <c r="BB40" i="1" s="1"/>
  <c r="BB34" i="1"/>
  <c r="BB33" i="1" s="1"/>
  <c r="AZ33" i="1"/>
  <c r="AZ43" i="1"/>
  <c r="AZ414" i="1" s="1"/>
  <c r="BB10" i="1"/>
  <c r="BB31" i="1"/>
  <c r="AZ30" i="1"/>
  <c r="AZ29" i="1" s="1"/>
  <c r="AZ44" i="1"/>
  <c r="AZ415" i="1" s="1"/>
  <c r="AX43" i="1"/>
  <c r="AX414" i="1" s="1"/>
  <c r="AZ10" i="1"/>
  <c r="BB30" i="1" l="1"/>
  <c r="BB29" i="1" s="1"/>
  <c r="BB44" i="1"/>
  <c r="BB415" i="1" s="1"/>
  <c r="BB27" i="1"/>
  <c r="AZ26" i="1"/>
  <c r="AZ25" i="1" s="1"/>
  <c r="AZ24" i="1" s="1"/>
  <c r="AZ9" i="1" s="1"/>
  <c r="AZ8" i="1" s="1"/>
  <c r="AZ413" i="1" s="1"/>
  <c r="BB26" i="1" l="1"/>
  <c r="BB25" i="1" s="1"/>
  <c r="BB24" i="1" s="1"/>
  <c r="BB9" i="1" s="1"/>
  <c r="BB8" i="1" s="1"/>
  <c r="BB413" i="1" s="1"/>
  <c r="BB43" i="1"/>
  <c r="BB414" i="1" s="1"/>
</calcChain>
</file>

<file path=xl/sharedStrings.xml><?xml version="1.0" encoding="utf-8"?>
<sst xmlns="http://schemas.openxmlformats.org/spreadsheetml/2006/main" count="795" uniqueCount="324">
  <si>
    <t>Contul de executie al bugetului asigurarilor pentru somaj</t>
  </si>
  <si>
    <t>lei</t>
  </si>
  <si>
    <t>Cap.</t>
  </si>
  <si>
    <t>Sub</t>
  </si>
  <si>
    <t>Prgf.</t>
  </si>
  <si>
    <t>Gr</t>
  </si>
  <si>
    <t>Art.</t>
  </si>
  <si>
    <t>Alin.</t>
  </si>
  <si>
    <t>Denumire indicator</t>
  </si>
  <si>
    <t>Luna</t>
  </si>
  <si>
    <t>Cumulat</t>
  </si>
  <si>
    <t>cap</t>
  </si>
  <si>
    <t>titlu</t>
  </si>
  <si>
    <t>OOO1</t>
  </si>
  <si>
    <t>O4</t>
  </si>
  <si>
    <t>TOTAL VENITURI</t>
  </si>
  <si>
    <t>OOO2</t>
  </si>
  <si>
    <t>1.VENITURI CURENTE</t>
  </si>
  <si>
    <t>2OOO</t>
  </si>
  <si>
    <t>B.CONTRIBUTII DE ASIGURARI</t>
  </si>
  <si>
    <t>2OO4</t>
  </si>
  <si>
    <t>CONTRIBUTIILE ANGAJATORILOR</t>
  </si>
  <si>
    <t>O2</t>
  </si>
  <si>
    <t>Contr.de asig.pt.somaj dat.de ang.</t>
  </si>
  <si>
    <t>O1</t>
  </si>
  <si>
    <t>Contr.ale ang.si ale pers.jrd. asim. ang.</t>
  </si>
  <si>
    <t>O6</t>
  </si>
  <si>
    <t>Contr.ang. la fd-ul de garantare pt.plata creantelor sal.</t>
  </si>
  <si>
    <t>21O4</t>
  </si>
  <si>
    <t>CONTRIBUTIILE ASIGURATILOR</t>
  </si>
  <si>
    <t xml:space="preserve">Contr.de asig.pt.somaj dat.de asig. </t>
  </si>
  <si>
    <t>Contr.indiv.</t>
  </si>
  <si>
    <t>Contr.dat.de pers.cu contr.de asig.pt.somaj</t>
  </si>
  <si>
    <t>29OO</t>
  </si>
  <si>
    <t>C.VENITURI NEFISCALE</t>
  </si>
  <si>
    <t>3OOO</t>
  </si>
  <si>
    <t>C1.VENITURI DIN PROPRIETATI</t>
  </si>
  <si>
    <t>31O4</t>
  </si>
  <si>
    <t>VENITURI DIN DOBANZI</t>
  </si>
  <si>
    <t>O3</t>
  </si>
  <si>
    <t>Alte venituri din dobanzi</t>
  </si>
  <si>
    <t>Venituri din dobanzi la fd.de garant.pt.pl.creantelor sal.</t>
  </si>
  <si>
    <t>36OO</t>
  </si>
  <si>
    <t>C2.VANZARI  DE BUNURI  SI SERVICII</t>
  </si>
  <si>
    <t>36O4</t>
  </si>
  <si>
    <t>DIVERSE VENITURI</t>
  </si>
  <si>
    <t>Alte venituri la fd.de garant.pt.pl.creantelor sal.</t>
  </si>
  <si>
    <t>5O</t>
  </si>
  <si>
    <t>Alte venituri</t>
  </si>
  <si>
    <t>4OO4</t>
  </si>
  <si>
    <t>INCASARI DIN RAMBURSAREA IMPRUMUTURILOR ACORDATE</t>
  </si>
  <si>
    <t>Inc.din ramb.impr.ac.pt.inf.si dezv.de intr.mici si mijl.</t>
  </si>
  <si>
    <t>IV SUBVENTII</t>
  </si>
  <si>
    <t>SUBVENTII DE LA ALTE NIVELE ALE</t>
  </si>
  <si>
    <t>SUBVENTII DE LA BUGETUL DE STAT</t>
  </si>
  <si>
    <t>B. Curente</t>
  </si>
  <si>
    <t>Sume primite de bugetul asigurarilor pentru somaj</t>
  </si>
  <si>
    <t>Sume primite de la UE in contul platilor efectuate</t>
  </si>
  <si>
    <t>01</t>
  </si>
  <si>
    <t>Fondul European de Dezvoltare Rurala</t>
  </si>
  <si>
    <t>02</t>
  </si>
  <si>
    <t>Fondul Social European</t>
  </si>
  <si>
    <t>49O4</t>
  </si>
  <si>
    <t>Venituri sistem asigurari pt.somaj</t>
  </si>
  <si>
    <t>Venituri fd.garant.pt.pl.creantelor sal.</t>
  </si>
  <si>
    <t>5OO4</t>
  </si>
  <si>
    <t>TOTAL CHELTUIELI</t>
  </si>
  <si>
    <t xml:space="preserve">           din care:</t>
  </si>
  <si>
    <t>CHELTUIELI BUGET  SOMAJ</t>
  </si>
  <si>
    <t>CHELTUIELI FOND GARANTARE</t>
  </si>
  <si>
    <t xml:space="preserve">      CHELTUIELI CURENTE</t>
  </si>
  <si>
    <t>1O</t>
  </si>
  <si>
    <t xml:space="preserve">                CHELTUIELI DE PERSONAL</t>
  </si>
  <si>
    <t>2O</t>
  </si>
  <si>
    <t xml:space="preserve">                BUNURI SI SERVICII</t>
  </si>
  <si>
    <t>3O</t>
  </si>
  <si>
    <t xml:space="preserve">                DOBANZI</t>
  </si>
  <si>
    <t>4O</t>
  </si>
  <si>
    <t xml:space="preserve">               SUBVENTII</t>
  </si>
  <si>
    <t xml:space="preserve">               TRANSFERURI INTRE UNITATI ALE ADMINISTRATIEI PUBLICE</t>
  </si>
  <si>
    <t xml:space="preserve">                      Transferuri curente</t>
  </si>
  <si>
    <t xml:space="preserve">                            Transferuri catre institutii publice</t>
  </si>
  <si>
    <t xml:space="preserve">                            Transferuri din bugetul asigurarilor pentru somaj catre bugetul asigurarilor sociale de stat</t>
  </si>
  <si>
    <t xml:space="preserve">                               Transferuri din bugetul asigurarilor pentru somaj catre bugetele locale pentru finantarea programelor pentru ocuparea temporara a fortei de munca</t>
  </si>
  <si>
    <t xml:space="preserve">                            Transferuri din bugetul asigurarilor pentru somaj catre bugetul fondului national unic de asigurari sociale de sanatate</t>
  </si>
  <si>
    <t xml:space="preserve">                            Transferuri din bugetul asigurarilor pentru somaj catre bugetul asigurarilor sociale de stat reprezentand asigurare pentru accidente de munca si boli profesionale pentru someri pe durata practicii</t>
  </si>
  <si>
    <t xml:space="preserve">                ALTE TRANSFERURI</t>
  </si>
  <si>
    <t xml:space="preserve">Proiecte cu finantare din fonduri externe neramb ( FEN ) postaderare </t>
  </si>
  <si>
    <t xml:space="preserve">                ASISTENTA SOCIALA</t>
  </si>
  <si>
    <t xml:space="preserve">                       Asigurari sociale</t>
  </si>
  <si>
    <t xml:space="preserve">                       Ajutoare sociale </t>
  </si>
  <si>
    <t xml:space="preserve">                              Ajutoare sociale in numerar</t>
  </si>
  <si>
    <t xml:space="preserve">                              Ajutoare sociale in natura</t>
  </si>
  <si>
    <t xml:space="preserve">                ALTE CHELTUIELI</t>
  </si>
  <si>
    <t>7O</t>
  </si>
  <si>
    <t xml:space="preserve">       CHELTUIELI DE CAPITAL</t>
  </si>
  <si>
    <t xml:space="preserve">                ACTIVE NEFINANCIARE</t>
  </si>
  <si>
    <t xml:space="preserve">       OPERATIUNI FINANCIARE</t>
  </si>
  <si>
    <t>8O</t>
  </si>
  <si>
    <t xml:space="preserve">                IMPRUMUTURI</t>
  </si>
  <si>
    <t xml:space="preserve">               RAMBURSARI DE CREDITE</t>
  </si>
  <si>
    <t>Pl efect in anii prec si recup in anul curent</t>
  </si>
  <si>
    <t>64O4</t>
  </si>
  <si>
    <t>CHELTUIELILE FONDULUI DE GARANTARE PENTRU PLATA CREANTELOR SALARIALE</t>
  </si>
  <si>
    <t xml:space="preserve">                        Cheltuieli salariale in bani</t>
  </si>
  <si>
    <t xml:space="preserve">                              Salarii de baza</t>
  </si>
  <si>
    <t xml:space="preserve">                              Salarii de merit</t>
  </si>
  <si>
    <t xml:space="preserve">                              Indemnizatii de conducere</t>
  </si>
  <si>
    <t xml:space="preserve">                              Spor de vechime</t>
  </si>
  <si>
    <t xml:space="preserve">                              Sporuri pentru conditii de munca </t>
  </si>
  <si>
    <t xml:space="preserve">                              Alte sporuri</t>
  </si>
  <si>
    <t xml:space="preserve">                              Ore suplimentare</t>
  </si>
  <si>
    <t>O8</t>
  </si>
  <si>
    <t xml:space="preserve">                              Fond de premii</t>
  </si>
  <si>
    <t>O9</t>
  </si>
  <si>
    <t xml:space="preserve">                              Prima de vacanta</t>
  </si>
  <si>
    <t xml:space="preserve">                              Fond pentru posturi ocupate prin cumul</t>
  </si>
  <si>
    <t xml:space="preserve">                              Fond aferent platii cu ora   </t>
  </si>
  <si>
    <t xml:space="preserve">                              Indemnizatii platite unor persoane din afara unitatii</t>
  </si>
  <si>
    <t xml:space="preserve">                              Indemnizatii de delegare</t>
  </si>
  <si>
    <t xml:space="preserve">                              Indemnizatii de detasare</t>
  </si>
  <si>
    <t xml:space="preserve">                              Alocatiipentru transportul la si dela locul de munca</t>
  </si>
  <si>
    <t xml:space="preserve">                              Alocatii pentru locuinte</t>
  </si>
  <si>
    <t xml:space="preserve">                              Alte drepturi salariale in bani</t>
  </si>
  <si>
    <t xml:space="preserve">                       Contributii</t>
  </si>
  <si>
    <t xml:space="preserve">                               Contributii de asigurari sociale de stat</t>
  </si>
  <si>
    <t xml:space="preserve">                               Contributii de sigurari de somaj</t>
  </si>
  <si>
    <t xml:space="preserve">                               Contributii de sigurari de sanatate</t>
  </si>
  <si>
    <t xml:space="preserve">                               Contributii de asigurari pentru accidente de munca si boli profesionale</t>
  </si>
  <si>
    <t xml:space="preserve">                               Contributii pentru concedii si indemnizatii</t>
  </si>
  <si>
    <t>O7</t>
  </si>
  <si>
    <t xml:space="preserve">                              Contributii la Fondul de garantare a creantelor salariale</t>
  </si>
  <si>
    <t xml:space="preserve">                       Bunuri si servicii</t>
  </si>
  <si>
    <t xml:space="preserve">                               Furnituri de birou</t>
  </si>
  <si>
    <t xml:space="preserve">                               Materiale pentru curatenie</t>
  </si>
  <si>
    <t xml:space="preserve">                               Incalzit, iluminat si forta motrica</t>
  </si>
  <si>
    <t xml:space="preserve">                               Apa, canal si salubritate</t>
  </si>
  <si>
    <t xml:space="preserve">                               Materiale si prestari servicii cu caracter functional</t>
  </si>
  <si>
    <t xml:space="preserve">                               Alte bunuri si servicii pentru intretinere si functionare</t>
  </si>
  <si>
    <t>O5</t>
  </si>
  <si>
    <t xml:space="preserve">                       Bunuri de natura obiectelor de inventar</t>
  </si>
  <si>
    <t xml:space="preserve">                               Uniforme si echipament</t>
  </si>
  <si>
    <t xml:space="preserve">                               Lenjerie si accesorii de pat</t>
  </si>
  <si>
    <t xml:space="preserve">                               Alte obiecte de inventar</t>
  </si>
  <si>
    <t xml:space="preserve">                        Pregatire profesionala</t>
  </si>
  <si>
    <t xml:space="preserve">                        Alte cheltuieli</t>
  </si>
  <si>
    <t xml:space="preserve">                               Protocol si reprezentare</t>
  </si>
  <si>
    <t xml:space="preserve">                               Chirii</t>
  </si>
  <si>
    <t xml:space="preserve">                               Prestari de servicii pentru transmiterea drepturilor</t>
  </si>
  <si>
    <t xml:space="preserve">                               Alte cheltuieli cu bunuri si servicii</t>
  </si>
  <si>
    <t xml:space="preserve">               ALTE CHELTUIELI</t>
  </si>
  <si>
    <t xml:space="preserve">          Sume aferente platii creantelor salariale</t>
  </si>
  <si>
    <t>din total capitol:</t>
  </si>
  <si>
    <t xml:space="preserve">         Asigurari pentru plata creantelor salariale</t>
  </si>
  <si>
    <t xml:space="preserve">          Cheltuieli de gestionare ale Fondului de garantare a creantelor salariale</t>
  </si>
  <si>
    <t xml:space="preserve">                 Cheltuieli cu transmiterea si plata drepturilor</t>
  </si>
  <si>
    <t xml:space="preserve">                  Alte cheltuieli de administrare Fond</t>
  </si>
  <si>
    <t>65OO</t>
  </si>
  <si>
    <t>PARTEA III CHELTUIELI SOCIAL CULTURALE</t>
  </si>
  <si>
    <t>CHELTUIELI CURENTE</t>
  </si>
  <si>
    <t>TITLULI CHELTUIELI DE PERSONAL</t>
  </si>
  <si>
    <t>TITLUL II BUNURI SI SERVICII</t>
  </si>
  <si>
    <t>TITLUL III DOBANZI</t>
  </si>
  <si>
    <t>TITLUL IV SUBVENTII</t>
  </si>
  <si>
    <t>TITLUL VI TRANSFERURI INTRE UNITATI ALE ADMINISTRATIEI PUBLICE</t>
  </si>
  <si>
    <t>TITLUL VIII ASISTENTA SOCIALE</t>
  </si>
  <si>
    <t>CHELTUIELI DE CAPITAL</t>
  </si>
  <si>
    <t>TITLUL X ACTIVE NEFINANCIARE</t>
  </si>
  <si>
    <t>OPERATIUNI FINANCIARE</t>
  </si>
  <si>
    <t>TITLUL XIV RAMBURSARI DE CREDITE</t>
  </si>
  <si>
    <t>PLATI EFECTUATE IN ANII PRECEDENTI SI RECUPERATE IN ANUL CURENT</t>
  </si>
  <si>
    <t>65O4</t>
  </si>
  <si>
    <t>INVATAMANT</t>
  </si>
  <si>
    <t xml:space="preserve">                               Carburanti si lubrifianti</t>
  </si>
  <si>
    <t xml:space="preserve">                               Piese de schimb</t>
  </si>
  <si>
    <t xml:space="preserve">                               Transport</t>
  </si>
  <si>
    <t xml:space="preserve">                               Posta, telecomunicatii, radio, tv, internet</t>
  </si>
  <si>
    <t xml:space="preserve">                       Reparatii curente</t>
  </si>
  <si>
    <t xml:space="preserve">                       Deplasari, detasari, transferari</t>
  </si>
  <si>
    <t xml:space="preserve">                              Deplasari interne, detasari, transferari</t>
  </si>
  <si>
    <t xml:space="preserve">                              Deplasari in strainatate</t>
  </si>
  <si>
    <t xml:space="preserve">                       Carti, publicatii si materiale documentare</t>
  </si>
  <si>
    <t xml:space="preserve">                        Protectia muncii</t>
  </si>
  <si>
    <t xml:space="preserve">                        Comisioane si alte costuri aferente imprumuturilor</t>
  </si>
  <si>
    <t xml:space="preserve">                              Comisioane si alte costuri aferente imprumuturilor externe</t>
  </si>
  <si>
    <t xml:space="preserve">                  SUBVENTII</t>
  </si>
  <si>
    <t xml:space="preserve">                       Plati catre angajatori pentru formarea profesionala a angajatilor</t>
  </si>
  <si>
    <t xml:space="preserve">                  ASISTENTA SOCIALA</t>
  </si>
  <si>
    <t xml:space="preserve">     CHELTUIELI DE CAPITAL</t>
  </si>
  <si>
    <t xml:space="preserve">          ACTIVE NEFINANCIARE </t>
  </si>
  <si>
    <t xml:space="preserve">                        Active fixe </t>
  </si>
  <si>
    <t xml:space="preserve">                                Constructii</t>
  </si>
  <si>
    <t xml:space="preserve">                                Masini, echipamente si mijloace de transport</t>
  </si>
  <si>
    <t xml:space="preserve">                                Mobilier, aparatura birotica si alte active corporale</t>
  </si>
  <si>
    <t xml:space="preserve">                                Alte active fixe </t>
  </si>
  <si>
    <t xml:space="preserve">                        Reparatii capitale aferente activelor fixe</t>
  </si>
  <si>
    <t xml:space="preserve">din total capitol: </t>
  </si>
  <si>
    <t xml:space="preserve">                        Invatamant nedefinibil prin nivel</t>
  </si>
  <si>
    <t xml:space="preserve">                                Centre de specializare, perfectionare, calificare si recalificare</t>
  </si>
  <si>
    <t xml:space="preserve">                        Alte cheltuieli in domeniul invatamantului</t>
  </si>
  <si>
    <t>68O4</t>
  </si>
  <si>
    <t xml:space="preserve">ASIGURARI SI ASISTENTA SOCIALA </t>
  </si>
  <si>
    <t xml:space="preserve">                      Cheltuieli salariale in natura</t>
  </si>
  <si>
    <t xml:space="preserve">                              Tichete de masa</t>
  </si>
  <si>
    <t xml:space="preserve">                               Norme de hrana</t>
  </si>
  <si>
    <t xml:space="preserve">                               Uniforme si echipament obligatoriu</t>
  </si>
  <si>
    <t xml:space="preserve">                               Locuinta de serviciu folosita  de salalariat si familia sa</t>
  </si>
  <si>
    <t xml:space="preserve">                               Transport la si de la locul de munca</t>
  </si>
  <si>
    <t xml:space="preserve">                                Alte dreptuir salariale in natura</t>
  </si>
  <si>
    <t xml:space="preserve">                               Incalzit, luminat si forta motrica</t>
  </si>
  <si>
    <t xml:space="preserve">                        Consultanta si expertiza</t>
  </si>
  <si>
    <t xml:space="preserve">                        Studii si cercetari </t>
  </si>
  <si>
    <t xml:space="preserve">                      Cheltuieli judiciare si extrajudiciare derivate din actiuni in reprezentarea intereselor statului, potrivit dispozitiilor legale</t>
  </si>
  <si>
    <t xml:space="preserve">                              Prime de asigurare non-viata</t>
  </si>
  <si>
    <t xml:space="preserve">                                Executarea silita a creantelor bugetare</t>
  </si>
  <si>
    <t>03</t>
  </si>
  <si>
    <t xml:space="preserve">                      Dobanzi</t>
  </si>
  <si>
    <t xml:space="preserve">                             Dobanza datorata trezoreriei statului</t>
  </si>
  <si>
    <t xml:space="preserve">                TRANSFERURI INTRE UNITATI ALE ADMINISTRATIEI PUBLICE</t>
  </si>
  <si>
    <t xml:space="preserve">  Indemnizatii de somaj total, din care :</t>
  </si>
  <si>
    <t xml:space="preserve">    - aj.somaj Lg.76/2002</t>
  </si>
  <si>
    <t xml:space="preserve"> - aj somaj pers care au lucrat in state UE</t>
  </si>
  <si>
    <t xml:space="preserve">    - venit de completare OUG 8/2003</t>
  </si>
  <si>
    <t xml:space="preserve">    - venit de completare L 174/2003</t>
  </si>
  <si>
    <t xml:space="preserve">    - venit de completare conf. Lg.138/2004</t>
  </si>
  <si>
    <t xml:space="preserve">    - venit de completare OUG 22/2004</t>
  </si>
  <si>
    <t xml:space="preserve">    - venit de completare OUG 116/2003</t>
  </si>
  <si>
    <t xml:space="preserve">  Indemniz.somaj abs.si militari</t>
  </si>
  <si>
    <t xml:space="preserve">  Pl.comp.total, din care:</t>
  </si>
  <si>
    <t xml:space="preserve">    - OG 98/99, incl.comis1%</t>
  </si>
  <si>
    <t xml:space="preserve">    - OG 7/98</t>
  </si>
  <si>
    <t xml:space="preserve">    - OG 22/2004</t>
  </si>
  <si>
    <t xml:space="preserve">    CHELTUIELI DE CAPITAL</t>
  </si>
  <si>
    <t xml:space="preserve">      OPERATIUNI FINANCIARE</t>
  </si>
  <si>
    <t xml:space="preserve">            RAMBURSARI DE CREDITE</t>
  </si>
  <si>
    <t xml:space="preserve">                        Rambursari de credite externe</t>
  </si>
  <si>
    <t xml:space="preserve">                             Rambursari de credite externe contractate de ordonatori de credite</t>
  </si>
  <si>
    <t xml:space="preserve">          Asigurari pentru somaj</t>
  </si>
  <si>
    <t xml:space="preserve">          Prevenirea excluderii sociale</t>
  </si>
  <si>
    <t xml:space="preserve">                  Alte cheltuieli in domeniul prevenirii excluderii sociale</t>
  </si>
  <si>
    <t xml:space="preserve">          Alte cheltuieli in domeniul asigurarilor si asistentei sociale</t>
  </si>
  <si>
    <t xml:space="preserve">                  Cheltuieli cu transmiterea si plata drepturilor</t>
  </si>
  <si>
    <t xml:space="preserve">                   Alte cheltuieli de administrare fond</t>
  </si>
  <si>
    <t>8OO4</t>
  </si>
  <si>
    <t>ACTIUNI GENERALE ECONOMICE, COMERCIALE SI DE MUNCA</t>
  </si>
  <si>
    <t xml:space="preserve">                SUBVENTII</t>
  </si>
  <si>
    <t xml:space="preserve">                        Fonduri nerambursabile pentru crearea de noi locuri de munca</t>
  </si>
  <si>
    <t xml:space="preserve">                       Plati pentru stimularea crearii de locuri de munca </t>
  </si>
  <si>
    <t xml:space="preserve">                       Transferuri curente</t>
  </si>
  <si>
    <t xml:space="preserve">                 ALTE TRANSFERURI</t>
  </si>
  <si>
    <t xml:space="preserve">                  A. Transferuri interne</t>
  </si>
  <si>
    <t xml:space="preserve">                              Programe PHARE si alte programe cu finantare nerambursabila</t>
  </si>
  <si>
    <t xml:space="preserve">                              Cofinantarea asistentei financiare nerambursabile post aderare de la Comunitatea Europeana</t>
  </si>
  <si>
    <t xml:space="preserve">                   B. Transferuri curente in strainatate (catre organizatii internationale)</t>
  </si>
  <si>
    <t xml:space="preserve">                               Contributii si cotizatii la organisme internationale</t>
  </si>
  <si>
    <t xml:space="preserve">                  PROIECTE CU FINANTARE DIN FONDURI EXTERNE NERAMBURSABILE (FEN) POSTADERARE</t>
  </si>
  <si>
    <t>Programe din Fondul European de Dezvoltare Regionala (FEDR)</t>
  </si>
  <si>
    <t>Programe din Fondul Social European (FSE)</t>
  </si>
  <si>
    <t xml:space="preserve">                 ASISTENTA SOCIALA</t>
  </si>
  <si>
    <t xml:space="preserve">                       Ajutoare sociale</t>
  </si>
  <si>
    <t xml:space="preserve">                                 Ajutoare sociale in numerar</t>
  </si>
  <si>
    <t xml:space="preserve">  Plati pt.stimularea mobilitatii fortei de munca :</t>
  </si>
  <si>
    <t xml:space="preserve">    - prima de incadrare</t>
  </si>
  <si>
    <t xml:space="preserve">    - prima de instalare</t>
  </si>
  <si>
    <t xml:space="preserve">  Plati pt.stimularea angajatorilor care angaj.absolventi</t>
  </si>
  <si>
    <t xml:space="preserve">    - absolventi ( art.80 alin.1)</t>
  </si>
  <si>
    <t xml:space="preserve">    - absolventi pers.cu handicap</t>
  </si>
  <si>
    <t xml:space="preserve">    - absolventi medici si farmacisti</t>
  </si>
  <si>
    <t xml:space="preserve">  Plati pt.stimularea absolventilor</t>
  </si>
  <si>
    <t xml:space="preserve">    - prima de stimulare</t>
  </si>
  <si>
    <t xml:space="preserve">  Plati pt.stimularea angajatorilor care angaj.someri apartinand unor categorii defavorizate:</t>
  </si>
  <si>
    <t xml:space="preserve">    - pers. peste 45 ani si unici intretinatori</t>
  </si>
  <si>
    <t xml:space="preserve">    - pers. cu handicap</t>
  </si>
  <si>
    <t xml:space="preserve">    - pers.care mai au 3 ani pana la pensie</t>
  </si>
  <si>
    <t>Legea 72/2007</t>
  </si>
  <si>
    <t>Plati pentru pregatirea profesionala a absolventilor (art.84)</t>
  </si>
  <si>
    <t xml:space="preserve">  Plati pt.stimularea somerilor care se angajeaza inainte de expirarea perioadei de somaj.</t>
  </si>
  <si>
    <t xml:space="preserve">                 OPERATIUNI FINANCIARE</t>
  </si>
  <si>
    <t xml:space="preserve">                       IMPRUMUTURI</t>
  </si>
  <si>
    <t xml:space="preserve">                            Imprumuturi din bugetul asigurarilor pentru somaj  </t>
  </si>
  <si>
    <t xml:space="preserve">                            Imprumuturi acordate de agentiile guvernamentale si administrate prin agentii de credit</t>
  </si>
  <si>
    <t xml:space="preserve">              Actiuni generale de munca</t>
  </si>
  <si>
    <t xml:space="preserve">                  Masuri active pentru combaterea somajului</t>
  </si>
  <si>
    <t xml:space="preserve">                  Stimularea crearii de locuri de munca</t>
  </si>
  <si>
    <t xml:space="preserve">                  Alte actiuni generale de munca</t>
  </si>
  <si>
    <t>Cheltuieli sistem asigurari pt.somaj</t>
  </si>
  <si>
    <t xml:space="preserve">Cheltuieli fond de garantare </t>
  </si>
  <si>
    <t>99O4</t>
  </si>
  <si>
    <t>EXCEDENT / DEFICIT</t>
  </si>
  <si>
    <t>Excedent-deficit - asigurari pentru somaj</t>
  </si>
  <si>
    <t>Excedent-deficit - fond  garantare</t>
  </si>
  <si>
    <t xml:space="preserve">PROIECTE CU FINANTARE DIN FONDURI EXTERNE NERAMBURSABILE (FEN) POSTADERARE </t>
  </si>
  <si>
    <t xml:space="preserve">                   Finantare nationala</t>
  </si>
  <si>
    <t xml:space="preserve">                   Finantare UE</t>
  </si>
  <si>
    <t xml:space="preserve">                   Cheltuieli neeligibile</t>
  </si>
  <si>
    <t>Cheltuieli deduse</t>
  </si>
  <si>
    <t>art.80</t>
  </si>
  <si>
    <t>art.85</t>
  </si>
  <si>
    <t>lg.72</t>
  </si>
  <si>
    <t>lg.116</t>
  </si>
  <si>
    <t>Total</t>
  </si>
  <si>
    <t>anterior</t>
  </si>
  <si>
    <t>curenta</t>
  </si>
  <si>
    <t>curent</t>
  </si>
  <si>
    <t xml:space="preserve">       BUZAU</t>
  </si>
  <si>
    <t>ianuarie</t>
  </si>
  <si>
    <t xml:space="preserve">    - altele( OG.9/2010)</t>
  </si>
  <si>
    <t xml:space="preserve">    - altele - OG 9/2010</t>
  </si>
  <si>
    <t>Contr.dat.de pers.care realiz.venituri de natura prof.</t>
  </si>
  <si>
    <t>JUDETUL</t>
  </si>
  <si>
    <t>Contr.dat.de pers.care realiz.venituri de natura prof.-altele</t>
  </si>
  <si>
    <t xml:space="preserve">                         </t>
  </si>
  <si>
    <t>Cota din contributii de la agentii economici</t>
  </si>
  <si>
    <t xml:space="preserve">    - ajutor OG 54/2011</t>
  </si>
  <si>
    <t>DIRECTOR EXECUTIV                                                                        SEF SERVICIU</t>
  </si>
  <si>
    <t>15</t>
  </si>
  <si>
    <t>Alte programe comunitare finantate in perioada 2007-2013</t>
  </si>
  <si>
    <t xml:space="preserve">    Ionel TOCIU                                                                                    Artemiza ANTON</t>
  </si>
  <si>
    <t xml:space="preserve">              DIRECTOR EXECUTIV  ADJUNCT                                                           SEF SERVICIU</t>
  </si>
  <si>
    <t xml:space="preserve">                             Valeriu  DIMCIU                                                                              Artemiza ANTON</t>
  </si>
  <si>
    <t xml:space="preserve">    anterior</t>
  </si>
  <si>
    <t xml:space="preserve">    - venit de completare OUG 36/2013</t>
  </si>
  <si>
    <t xml:space="preserve">  anterior</t>
  </si>
  <si>
    <t>la data de   31  decembrie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</si>
</sst>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12"/>
      <name val="ArialUp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NumberFormat="1" applyFont="1" applyAlignment="1"/>
    <xf numFmtId="0" fontId="3" fillId="0" borderId="0" xfId="0" applyNumberFormat="1" applyFont="1" applyAlignment="1"/>
    <xf numFmtId="0" fontId="5" fillId="0" borderId="0" xfId="0" applyNumberFormat="1" applyFont="1" applyAlignment="1">
      <alignment vertical="top"/>
    </xf>
    <xf numFmtId="0" fontId="6" fillId="0" borderId="0" xfId="0" applyNumberFormat="1" applyFont="1" applyBorder="1" applyAlignment="1">
      <alignment vertical="top"/>
    </xf>
    <xf numFmtId="0" fontId="6" fillId="0" borderId="0" xfId="0" applyNumberFormat="1" applyFont="1" applyAlignment="1">
      <alignment vertical="top"/>
    </xf>
    <xf numFmtId="0" fontId="5" fillId="0" borderId="0" xfId="0" applyNumberFormat="1" applyFont="1" applyAlignment="1"/>
    <xf numFmtId="0" fontId="3" fillId="0" borderId="0" xfId="0" applyNumberFormat="1" applyFont="1" applyBorder="1" applyAlignment="1"/>
    <xf numFmtId="0" fontId="8" fillId="0" borderId="1" xfId="0" applyNumberFormat="1" applyFont="1" applyBorder="1" applyAlignment="1"/>
    <xf numFmtId="3" fontId="2" fillId="0" borderId="1" xfId="0" applyNumberFormat="1" applyFont="1" applyFill="1" applyBorder="1" applyAlignment="1">
      <alignment vertical="top"/>
    </xf>
    <xf numFmtId="0" fontId="8" fillId="0" borderId="0" xfId="0" applyNumberFormat="1" applyFont="1" applyAlignment="1">
      <alignment vertical="top"/>
    </xf>
    <xf numFmtId="0" fontId="2" fillId="0" borderId="0" xfId="0" applyNumberFormat="1" applyFont="1" applyAlignment="1">
      <alignment vertical="top"/>
    </xf>
    <xf numFmtId="0" fontId="6" fillId="0" borderId="1" xfId="0" applyNumberFormat="1" applyFont="1" applyBorder="1" applyAlignment="1"/>
    <xf numFmtId="3" fontId="5" fillId="0" borderId="1" xfId="0" applyNumberFormat="1" applyFont="1" applyBorder="1" applyAlignment="1">
      <alignment vertical="top" wrapText="1"/>
    </xf>
    <xf numFmtId="3" fontId="5" fillId="0" borderId="1" xfId="0" applyNumberFormat="1" applyFont="1" applyBorder="1" applyAlignment="1">
      <alignment vertical="top"/>
    </xf>
    <xf numFmtId="49" fontId="6" fillId="0" borderId="1" xfId="0" applyNumberFormat="1" applyFont="1" applyBorder="1" applyAlignment="1"/>
    <xf numFmtId="3" fontId="2" fillId="0" borderId="1" xfId="0" applyNumberFormat="1" applyFont="1" applyBorder="1" applyAlignment="1">
      <alignment vertical="top"/>
    </xf>
    <xf numFmtId="3" fontId="2" fillId="0" borderId="1" xfId="0" applyNumberFormat="1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left" vertical="top" wrapText="1"/>
    </xf>
    <xf numFmtId="3" fontId="8" fillId="0" borderId="1" xfId="0" applyNumberFormat="1" applyFont="1" applyFill="1" applyBorder="1" applyAlignment="1">
      <alignment vertical="top"/>
    </xf>
    <xf numFmtId="49" fontId="8" fillId="0" borderId="1" xfId="0" applyNumberFormat="1" applyFont="1" applyBorder="1" applyAlignment="1"/>
    <xf numFmtId="3" fontId="5" fillId="0" borderId="1" xfId="0" applyNumberFormat="1" applyFont="1" applyBorder="1" applyAlignment="1">
      <alignment horizontal="left" wrapText="1"/>
    </xf>
    <xf numFmtId="49" fontId="6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/>
    <xf numFmtId="0" fontId="8" fillId="0" borderId="0" xfId="0" applyNumberFormat="1" applyFont="1" applyBorder="1" applyAlignment="1"/>
    <xf numFmtId="49" fontId="8" fillId="0" borderId="0" xfId="0" applyNumberFormat="1" applyFont="1" applyBorder="1" applyAlignment="1"/>
    <xf numFmtId="0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 wrapText="1"/>
    </xf>
    <xf numFmtId="0" fontId="5" fillId="0" borderId="0" xfId="0" applyNumberFormat="1" applyFont="1" applyBorder="1" applyAlignment="1">
      <alignment vertical="top"/>
    </xf>
    <xf numFmtId="0" fontId="5" fillId="0" borderId="0" xfId="0" applyNumberFormat="1" applyFont="1" applyBorder="1" applyAlignment="1"/>
    <xf numFmtId="0" fontId="2" fillId="0" borderId="0" xfId="0" applyNumberFormat="1" applyFont="1" applyBorder="1" applyAlignment="1"/>
    <xf numFmtId="0" fontId="8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vertical="top"/>
    </xf>
    <xf numFmtId="49" fontId="3" fillId="0" borderId="0" xfId="0" applyNumberFormat="1" applyFont="1" applyBorder="1" applyAlignment="1"/>
    <xf numFmtId="0" fontId="5" fillId="0" borderId="0" xfId="0" applyNumberFormat="1" applyFont="1" applyBorder="1" applyAlignment="1">
      <alignment horizontal="left" vertical="top" wrapText="1"/>
    </xf>
    <xf numFmtId="3" fontId="5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/>
    <xf numFmtId="49" fontId="4" fillId="0" borderId="0" xfId="0" applyNumberFormat="1" applyFont="1" applyBorder="1" applyAlignment="1"/>
    <xf numFmtId="3" fontId="5" fillId="0" borderId="1" xfId="0" applyNumberFormat="1" applyFont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3" fontId="11" fillId="0" borderId="1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right" vertical="top"/>
    </xf>
    <xf numFmtId="3" fontId="2" fillId="0" borderId="0" xfId="0" applyNumberFormat="1" applyFont="1" applyBorder="1" applyAlignment="1">
      <alignment vertical="top"/>
    </xf>
    <xf numFmtId="0" fontId="3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0" fontId="5" fillId="0" borderId="1" xfId="0" applyNumberFormat="1" applyFont="1" applyBorder="1" applyAlignment="1"/>
    <xf numFmtId="0" fontId="4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vertical="top"/>
    </xf>
    <xf numFmtId="4" fontId="2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vertical="top" wrapText="1"/>
    </xf>
    <xf numFmtId="0" fontId="5" fillId="0" borderId="1" xfId="0" applyNumberFormat="1" applyFont="1" applyBorder="1" applyAlignment="1">
      <alignment vertical="top" wrapText="1"/>
    </xf>
    <xf numFmtId="0" fontId="5" fillId="0" borderId="1" xfId="0" applyNumberFormat="1" applyFont="1" applyBorder="1" applyAlignment="1">
      <alignment vertical="top"/>
    </xf>
    <xf numFmtId="3" fontId="5" fillId="0" borderId="1" xfId="0" applyNumberFormat="1" applyFont="1" applyFill="1" applyBorder="1" applyAlignment="1">
      <alignment vertical="top"/>
    </xf>
    <xf numFmtId="0" fontId="9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left" wrapText="1"/>
    </xf>
    <xf numFmtId="0" fontId="5" fillId="0" borderId="1" xfId="0" applyNumberFormat="1" applyFont="1" applyBorder="1" applyAlignment="1">
      <alignment horizontal="left" wrapText="1"/>
    </xf>
    <xf numFmtId="3" fontId="6" fillId="0" borderId="1" xfId="0" applyNumberFormat="1" applyFont="1" applyBorder="1" applyAlignment="1">
      <alignment horizontal="left" wrapText="1"/>
    </xf>
    <xf numFmtId="0" fontId="9" fillId="0" borderId="1" xfId="0" applyNumberFormat="1" applyFont="1" applyBorder="1" applyAlignment="1">
      <alignment horizontal="left" wrapText="1"/>
    </xf>
    <xf numFmtId="0" fontId="10" fillId="0" borderId="1" xfId="0" applyNumberFormat="1" applyFont="1" applyBorder="1" applyAlignment="1">
      <alignment horizontal="left" wrapText="1"/>
    </xf>
    <xf numFmtId="3" fontId="11" fillId="0" borderId="1" xfId="0" applyNumberFormat="1" applyFont="1" applyBorder="1" applyAlignment="1">
      <alignment horizontal="left" wrapText="1"/>
    </xf>
    <xf numFmtId="3" fontId="6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right" vertical="top"/>
    </xf>
    <xf numFmtId="3" fontId="5" fillId="0" borderId="0" xfId="0" applyNumberFormat="1" applyFont="1" applyBorder="1" applyAlignment="1"/>
    <xf numFmtId="3" fontId="5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top"/>
    </xf>
    <xf numFmtId="3" fontId="5" fillId="0" borderId="0" xfId="0" applyNumberFormat="1" applyFont="1" applyBorder="1" applyAlignment="1">
      <alignment vertical="top"/>
    </xf>
    <xf numFmtId="0" fontId="4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/>
    </xf>
    <xf numFmtId="0" fontId="12" fillId="0" borderId="0" xfId="0" applyNumberFormat="1" applyFont="1" applyAlignment="1"/>
    <xf numFmtId="3" fontId="5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horizontal="right" vertical="justify" wrapText="1"/>
    </xf>
    <xf numFmtId="3" fontId="2" fillId="0" borderId="1" xfId="0" applyNumberFormat="1" applyFont="1" applyFill="1" applyBorder="1" applyAlignment="1">
      <alignment horizontal="right" vertical="justify" wrapText="1"/>
    </xf>
    <xf numFmtId="0" fontId="6" fillId="0" borderId="3" xfId="0" applyNumberFormat="1" applyFont="1" applyBorder="1" applyAlignment="1"/>
    <xf numFmtId="0" fontId="8" fillId="0" borderId="3" xfId="0" applyNumberFormat="1" applyFont="1" applyBorder="1" applyAlignment="1"/>
    <xf numFmtId="0" fontId="6" fillId="0" borderId="0" xfId="0" applyNumberFormat="1" applyFont="1" applyBorder="1" applyAlignment="1"/>
    <xf numFmtId="3" fontId="5" fillId="0" borderId="0" xfId="0" applyNumberFormat="1" applyFont="1" applyBorder="1" applyAlignment="1">
      <alignment vertical="top" wrapText="1"/>
    </xf>
    <xf numFmtId="3" fontId="2" fillId="0" borderId="0" xfId="0" applyNumberFormat="1" applyFont="1" applyFill="1" applyBorder="1" applyAlignment="1">
      <alignment vertical="top" wrapText="1"/>
    </xf>
    <xf numFmtId="49" fontId="1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vertical="top"/>
    </xf>
    <xf numFmtId="0" fontId="1" fillId="0" borderId="1" xfId="0" applyNumberFormat="1" applyFont="1" applyBorder="1" applyAlignment="1"/>
    <xf numFmtId="0" fontId="2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top"/>
    </xf>
    <xf numFmtId="0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451"/>
  <sheetViews>
    <sheetView tabSelected="1" zoomScale="75" zoomScaleNormal="75" workbookViewId="0">
      <selection activeCell="AZ1" sqref="AZ1:BA1048576"/>
    </sheetView>
  </sheetViews>
  <sheetFormatPr defaultColWidth="9.6640625" defaultRowHeight="15"/>
  <cols>
    <col min="1" max="1" width="5.44140625" style="2" customWidth="1"/>
    <col min="2" max="2" width="5.109375" style="2" customWidth="1"/>
    <col min="3" max="3" width="4.6640625" style="2" customWidth="1"/>
    <col min="4" max="6" width="4.44140625" style="2" customWidth="1"/>
    <col min="7" max="7" width="54.5546875" style="6" customWidth="1"/>
    <col min="8" max="53" width="11.77734375" style="6" hidden="1" customWidth="1"/>
    <col min="54" max="54" width="11.77734375" style="6" customWidth="1"/>
    <col min="55" max="16384" width="9.6640625" style="6"/>
  </cols>
  <sheetData>
    <row r="1" spans="1:114" ht="15.75">
      <c r="A1" s="1" t="s">
        <v>309</v>
      </c>
      <c r="C1" s="1" t="s">
        <v>304</v>
      </c>
      <c r="D1" s="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</row>
    <row r="2" spans="1:114" s="30" customFormat="1" ht="18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</row>
    <row r="3" spans="1:114" s="30" customFormat="1" ht="18">
      <c r="A3" s="97" t="s">
        <v>323</v>
      </c>
      <c r="B3" s="97"/>
      <c r="C3" s="97"/>
      <c r="D3" s="97"/>
      <c r="E3" s="97"/>
      <c r="F3" s="97"/>
      <c r="G3" s="97"/>
      <c r="H3" s="97"/>
      <c r="I3" s="97"/>
      <c r="J3" s="9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</row>
    <row r="4" spans="1:114" s="30" customFormat="1" ht="15.75">
      <c r="A4" s="45"/>
      <c r="B4" s="45"/>
      <c r="C4" s="45"/>
      <c r="D4" s="45"/>
      <c r="E4" s="45"/>
      <c r="F4" s="45"/>
      <c r="G4" s="46"/>
      <c r="H4" s="47" t="s">
        <v>305</v>
      </c>
      <c r="I4" s="47"/>
      <c r="J4" s="47" t="s">
        <v>1</v>
      </c>
      <c r="K4" s="47"/>
      <c r="L4" s="47" t="s">
        <v>1</v>
      </c>
      <c r="M4" s="47"/>
      <c r="N4" s="47" t="s">
        <v>1</v>
      </c>
      <c r="O4" s="47"/>
      <c r="P4" s="47" t="s">
        <v>1</v>
      </c>
      <c r="Q4" s="47"/>
      <c r="R4" s="47" t="s">
        <v>1</v>
      </c>
      <c r="S4" s="47"/>
      <c r="T4" s="47" t="s">
        <v>1</v>
      </c>
      <c r="U4" s="47"/>
      <c r="V4" s="47" t="s">
        <v>1</v>
      </c>
      <c r="W4" s="47"/>
      <c r="X4" s="47" t="s">
        <v>1</v>
      </c>
      <c r="Y4" s="47"/>
      <c r="Z4" s="47" t="s">
        <v>1</v>
      </c>
      <c r="AA4" s="47"/>
      <c r="AB4" s="47" t="s">
        <v>1</v>
      </c>
      <c r="AC4" s="47"/>
      <c r="AD4" s="47" t="s">
        <v>1</v>
      </c>
      <c r="AE4" s="47"/>
      <c r="AF4" s="47" t="s">
        <v>1</v>
      </c>
      <c r="AG4" s="47"/>
      <c r="AH4" s="47" t="s">
        <v>1</v>
      </c>
      <c r="AI4" s="47"/>
      <c r="AJ4" s="47" t="s">
        <v>1</v>
      </c>
      <c r="AK4" s="47"/>
      <c r="AL4" s="47" t="s">
        <v>1</v>
      </c>
      <c r="AM4" s="47"/>
      <c r="AN4" s="47" t="s">
        <v>1</v>
      </c>
      <c r="AO4" s="47"/>
      <c r="AP4" s="47" t="s">
        <v>1</v>
      </c>
      <c r="AQ4" s="47"/>
      <c r="AR4" s="47" t="s">
        <v>1</v>
      </c>
      <c r="AS4" s="47"/>
      <c r="AT4" s="47" t="s">
        <v>1</v>
      </c>
      <c r="AU4" s="47"/>
      <c r="AV4" s="47" t="s">
        <v>1</v>
      </c>
      <c r="AW4" s="47"/>
      <c r="AX4" s="47" t="s">
        <v>1</v>
      </c>
      <c r="AY4" s="47"/>
      <c r="AZ4" s="47" t="s">
        <v>1</v>
      </c>
      <c r="BA4" s="47"/>
      <c r="BB4" s="47" t="s">
        <v>1</v>
      </c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</row>
    <row r="5" spans="1:114" ht="15.75">
      <c r="A5" s="95" t="s">
        <v>2</v>
      </c>
      <c r="B5" s="78" t="s">
        <v>3</v>
      </c>
      <c r="C5" s="95" t="s">
        <v>4</v>
      </c>
      <c r="D5" s="78" t="s">
        <v>5</v>
      </c>
      <c r="E5" s="95" t="s">
        <v>6</v>
      </c>
      <c r="F5" s="95" t="s">
        <v>7</v>
      </c>
      <c r="G5" s="93" t="s">
        <v>8</v>
      </c>
      <c r="H5" s="79" t="s">
        <v>10</v>
      </c>
      <c r="I5" s="79" t="s">
        <v>9</v>
      </c>
      <c r="J5" s="79" t="s">
        <v>10</v>
      </c>
      <c r="K5" s="79" t="s">
        <v>9</v>
      </c>
      <c r="L5" s="79" t="s">
        <v>10</v>
      </c>
      <c r="M5" s="79" t="s">
        <v>9</v>
      </c>
      <c r="N5" s="79" t="s">
        <v>10</v>
      </c>
      <c r="O5" s="79" t="s">
        <v>9</v>
      </c>
      <c r="P5" s="79" t="s">
        <v>10</v>
      </c>
      <c r="Q5" s="79" t="s">
        <v>9</v>
      </c>
      <c r="R5" s="79" t="s">
        <v>10</v>
      </c>
      <c r="S5" s="79" t="s">
        <v>9</v>
      </c>
      <c r="T5" s="79" t="s">
        <v>10</v>
      </c>
      <c r="U5" s="79" t="s">
        <v>9</v>
      </c>
      <c r="V5" s="79" t="s">
        <v>10</v>
      </c>
      <c r="W5" s="79" t="s">
        <v>9</v>
      </c>
      <c r="X5" s="79" t="s">
        <v>10</v>
      </c>
      <c r="Y5" s="79" t="s">
        <v>9</v>
      </c>
      <c r="Z5" s="79" t="s">
        <v>10</v>
      </c>
      <c r="AA5" s="79" t="s">
        <v>9</v>
      </c>
      <c r="AB5" s="79" t="s">
        <v>10</v>
      </c>
      <c r="AC5" s="79" t="s">
        <v>9</v>
      </c>
      <c r="AD5" s="79" t="s">
        <v>10</v>
      </c>
      <c r="AE5" s="79" t="s">
        <v>9</v>
      </c>
      <c r="AF5" s="79" t="s">
        <v>10</v>
      </c>
      <c r="AG5" s="79" t="s">
        <v>9</v>
      </c>
      <c r="AH5" s="79" t="s">
        <v>10</v>
      </c>
      <c r="AI5" s="79" t="s">
        <v>9</v>
      </c>
      <c r="AJ5" s="79" t="s">
        <v>10</v>
      </c>
      <c r="AK5" s="79" t="s">
        <v>9</v>
      </c>
      <c r="AL5" s="79" t="s">
        <v>10</v>
      </c>
      <c r="AM5" s="79" t="s">
        <v>9</v>
      </c>
      <c r="AN5" s="79" t="s">
        <v>10</v>
      </c>
      <c r="AO5" s="79" t="s">
        <v>9</v>
      </c>
      <c r="AP5" s="79" t="s">
        <v>10</v>
      </c>
      <c r="AQ5" s="79" t="s">
        <v>9</v>
      </c>
      <c r="AR5" s="79" t="s">
        <v>10</v>
      </c>
      <c r="AS5" s="79" t="s">
        <v>9</v>
      </c>
      <c r="AT5" s="79" t="s">
        <v>10</v>
      </c>
      <c r="AU5" s="79" t="s">
        <v>9</v>
      </c>
      <c r="AV5" s="79" t="s">
        <v>10</v>
      </c>
      <c r="AW5" s="79" t="s">
        <v>9</v>
      </c>
      <c r="AX5" s="79" t="s">
        <v>10</v>
      </c>
      <c r="AY5" s="79" t="s">
        <v>9</v>
      </c>
      <c r="AZ5" s="79" t="s">
        <v>10</v>
      </c>
      <c r="BA5" s="79" t="s">
        <v>9</v>
      </c>
      <c r="BB5" s="79" t="s">
        <v>10</v>
      </c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</row>
    <row r="6" spans="1:114" ht="15.75">
      <c r="A6" s="96"/>
      <c r="B6" s="48" t="s">
        <v>11</v>
      </c>
      <c r="C6" s="96"/>
      <c r="D6" s="48" t="s">
        <v>12</v>
      </c>
      <c r="E6" s="96"/>
      <c r="F6" s="96"/>
      <c r="G6" s="94"/>
      <c r="H6" s="49" t="s">
        <v>301</v>
      </c>
      <c r="I6" s="49" t="s">
        <v>302</v>
      </c>
      <c r="J6" s="49" t="s">
        <v>301</v>
      </c>
      <c r="K6" s="49" t="s">
        <v>302</v>
      </c>
      <c r="L6" s="49" t="s">
        <v>301</v>
      </c>
      <c r="M6" s="49" t="s">
        <v>302</v>
      </c>
      <c r="N6" s="49" t="s">
        <v>301</v>
      </c>
      <c r="O6" s="49" t="s">
        <v>302</v>
      </c>
      <c r="P6" s="49" t="s">
        <v>301</v>
      </c>
      <c r="Q6" s="49" t="s">
        <v>302</v>
      </c>
      <c r="R6" s="49" t="s">
        <v>301</v>
      </c>
      <c r="S6" s="49" t="s">
        <v>302</v>
      </c>
      <c r="T6" s="49" t="s">
        <v>303</v>
      </c>
      <c r="U6" s="49" t="s">
        <v>302</v>
      </c>
      <c r="V6" s="49" t="s">
        <v>320</v>
      </c>
      <c r="W6" s="49" t="s">
        <v>302</v>
      </c>
      <c r="X6" s="49" t="s">
        <v>301</v>
      </c>
      <c r="Y6" s="49" t="s">
        <v>302</v>
      </c>
      <c r="Z6" s="49" t="s">
        <v>301</v>
      </c>
      <c r="AA6" s="49" t="s">
        <v>302</v>
      </c>
      <c r="AB6" s="49" t="s">
        <v>301</v>
      </c>
      <c r="AC6" s="49" t="s">
        <v>302</v>
      </c>
      <c r="AD6" s="49" t="s">
        <v>301</v>
      </c>
      <c r="AE6" s="49" t="s">
        <v>302</v>
      </c>
      <c r="AF6" s="49" t="s">
        <v>301</v>
      </c>
      <c r="AG6" s="49" t="s">
        <v>302</v>
      </c>
      <c r="AH6" s="49" t="s">
        <v>301</v>
      </c>
      <c r="AI6" s="49" t="s">
        <v>302</v>
      </c>
      <c r="AJ6" s="49" t="s">
        <v>301</v>
      </c>
      <c r="AK6" s="49" t="s">
        <v>302</v>
      </c>
      <c r="AL6" s="49" t="s">
        <v>303</v>
      </c>
      <c r="AM6" s="49" t="s">
        <v>302</v>
      </c>
      <c r="AN6" s="49" t="s">
        <v>301</v>
      </c>
      <c r="AO6" s="49" t="s">
        <v>302</v>
      </c>
      <c r="AP6" s="49" t="s">
        <v>322</v>
      </c>
      <c r="AQ6" s="49" t="s">
        <v>302</v>
      </c>
      <c r="AR6" s="49" t="s">
        <v>301</v>
      </c>
      <c r="AS6" s="49" t="s">
        <v>302</v>
      </c>
      <c r="AT6" s="49" t="s">
        <v>301</v>
      </c>
      <c r="AU6" s="49" t="s">
        <v>302</v>
      </c>
      <c r="AV6" s="49" t="s">
        <v>301</v>
      </c>
      <c r="AW6" s="49" t="s">
        <v>302</v>
      </c>
      <c r="AX6" s="49" t="s">
        <v>303</v>
      </c>
      <c r="AY6" s="49" t="s">
        <v>302</v>
      </c>
      <c r="AZ6" s="49" t="s">
        <v>303</v>
      </c>
      <c r="BA6" s="49" t="s">
        <v>302</v>
      </c>
      <c r="BB6" s="49" t="s">
        <v>303</v>
      </c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</row>
    <row r="7" spans="1:114" hidden="1">
      <c r="A7" s="45"/>
      <c r="B7" s="45"/>
      <c r="C7" s="45"/>
      <c r="D7" s="45"/>
      <c r="E7" s="45"/>
      <c r="F7" s="45"/>
      <c r="G7" s="50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</row>
    <row r="8" spans="1:114" ht="18" hidden="1">
      <c r="A8" s="8" t="s">
        <v>13</v>
      </c>
      <c r="B8" s="8" t="s">
        <v>14</v>
      </c>
      <c r="C8" s="8"/>
      <c r="D8" s="8"/>
      <c r="E8" s="8"/>
      <c r="F8" s="8"/>
      <c r="G8" s="52" t="s">
        <v>15</v>
      </c>
      <c r="H8" s="9">
        <f>+H9+H33</f>
        <v>0</v>
      </c>
      <c r="I8" s="9">
        <f>+I9+I33</f>
        <v>1168043</v>
      </c>
      <c r="J8" s="9">
        <f>+J9+J33</f>
        <v>1168043</v>
      </c>
      <c r="K8" s="9">
        <f t="shared" ref="K8:P8" si="0">+K9+K33+K40</f>
        <v>989176</v>
      </c>
      <c r="L8" s="9">
        <f t="shared" si="0"/>
        <v>2157219</v>
      </c>
      <c r="M8" s="9">
        <f t="shared" si="0"/>
        <v>916118</v>
      </c>
      <c r="N8" s="9">
        <f t="shared" si="0"/>
        <v>3073337</v>
      </c>
      <c r="O8" s="9">
        <f t="shared" si="0"/>
        <v>1064017</v>
      </c>
      <c r="P8" s="9">
        <f t="shared" si="0"/>
        <v>4137354</v>
      </c>
      <c r="Q8" s="9">
        <f t="shared" ref="Q8:V8" si="1">+Q9+Q33+Q40</f>
        <v>1034730</v>
      </c>
      <c r="R8" s="9">
        <f t="shared" si="1"/>
        <v>5172084</v>
      </c>
      <c r="S8" s="9">
        <f t="shared" si="1"/>
        <v>1109314</v>
      </c>
      <c r="T8" s="9">
        <f t="shared" si="1"/>
        <v>6281398</v>
      </c>
      <c r="U8" s="9">
        <f t="shared" si="1"/>
        <v>1148688</v>
      </c>
      <c r="V8" s="9">
        <f t="shared" si="1"/>
        <v>7430086</v>
      </c>
      <c r="W8" s="9">
        <f t="shared" ref="W8:AB8" si="2">+W9+W33+W40</f>
        <v>1018809</v>
      </c>
      <c r="X8" s="9">
        <f t="shared" si="2"/>
        <v>8448895</v>
      </c>
      <c r="Y8" s="9">
        <f t="shared" si="2"/>
        <v>1020805</v>
      </c>
      <c r="Z8" s="9">
        <f t="shared" si="2"/>
        <v>9469700</v>
      </c>
      <c r="AA8" s="9">
        <f t="shared" si="2"/>
        <v>1135470</v>
      </c>
      <c r="AB8" s="9">
        <f t="shared" si="2"/>
        <v>10605170</v>
      </c>
      <c r="AC8" s="9">
        <f t="shared" ref="AC8:AH8" si="3">+AC9+AC33+AC40</f>
        <v>1046066</v>
      </c>
      <c r="AD8" s="9">
        <f t="shared" si="3"/>
        <v>0</v>
      </c>
      <c r="AE8" s="9">
        <f t="shared" si="3"/>
        <v>0</v>
      </c>
      <c r="AF8" s="9">
        <f t="shared" si="3"/>
        <v>0</v>
      </c>
      <c r="AG8" s="9">
        <f t="shared" si="3"/>
        <v>0</v>
      </c>
      <c r="AH8" s="9">
        <f t="shared" si="3"/>
        <v>0</v>
      </c>
      <c r="AI8" s="9">
        <f t="shared" ref="AI8:AJ8" si="4">+AI9+AI33+AI40</f>
        <v>0</v>
      </c>
      <c r="AJ8" s="9">
        <f t="shared" si="4"/>
        <v>0</v>
      </c>
      <c r="AK8" s="9">
        <f t="shared" ref="AK8:AL8" si="5">+AK9+AK33+AK40</f>
        <v>0</v>
      </c>
      <c r="AL8" s="9">
        <f t="shared" si="5"/>
        <v>0</v>
      </c>
      <c r="AM8" s="9">
        <f t="shared" ref="AM8:AN8" si="6">+AM9+AM33+AM40</f>
        <v>0</v>
      </c>
      <c r="AN8" s="9">
        <f t="shared" si="6"/>
        <v>0</v>
      </c>
      <c r="AO8" s="9">
        <f t="shared" ref="AO8:AP8" si="7">+AO9+AO33+AO40</f>
        <v>0</v>
      </c>
      <c r="AP8" s="9">
        <f t="shared" si="7"/>
        <v>0</v>
      </c>
      <c r="AQ8" s="9">
        <f t="shared" ref="AQ8:AR8" si="8">+AQ9+AQ33+AQ40</f>
        <v>0</v>
      </c>
      <c r="AR8" s="9">
        <f t="shared" si="8"/>
        <v>0</v>
      </c>
      <c r="AS8" s="9">
        <f t="shared" ref="AS8:AT8" si="9">+AS9+AS33+AS40</f>
        <v>0</v>
      </c>
      <c r="AT8" s="9">
        <f t="shared" si="9"/>
        <v>0</v>
      </c>
      <c r="AU8" s="9">
        <f t="shared" ref="AU8:AV8" si="10">+AU9+AU33+AU40</f>
        <v>0</v>
      </c>
      <c r="AV8" s="9">
        <f t="shared" si="10"/>
        <v>0</v>
      </c>
      <c r="AW8" s="9">
        <f t="shared" ref="AW8:AX8" si="11">+AW9+AW33+AW40</f>
        <v>0</v>
      </c>
      <c r="AX8" s="9">
        <f t="shared" si="11"/>
        <v>0</v>
      </c>
      <c r="AY8" s="9">
        <f t="shared" ref="AY8:AZ8" si="12">+AY9+AY33+AY40</f>
        <v>0</v>
      </c>
      <c r="AZ8" s="9">
        <f t="shared" si="12"/>
        <v>0</v>
      </c>
      <c r="BA8" s="9">
        <f t="shared" ref="BA8:BB8" si="13">+BA9+BA33+BA40</f>
        <v>0</v>
      </c>
      <c r="BB8" s="9">
        <f t="shared" si="13"/>
        <v>0</v>
      </c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</row>
    <row r="9" spans="1:114" ht="15.75" hidden="1">
      <c r="A9" s="8" t="s">
        <v>16</v>
      </c>
      <c r="B9" s="8"/>
      <c r="C9" s="8"/>
      <c r="D9" s="8"/>
      <c r="E9" s="8"/>
      <c r="F9" s="8"/>
      <c r="G9" s="53" t="s">
        <v>17</v>
      </c>
      <c r="H9" s="9">
        <f t="shared" ref="H9:N9" si="14">+H10+H24</f>
        <v>0</v>
      </c>
      <c r="I9" s="9">
        <f t="shared" si="14"/>
        <v>1168043</v>
      </c>
      <c r="J9" s="9">
        <f t="shared" si="14"/>
        <v>1168043</v>
      </c>
      <c r="K9" s="9">
        <f t="shared" si="14"/>
        <v>910718</v>
      </c>
      <c r="L9" s="9">
        <f t="shared" si="14"/>
        <v>2078761</v>
      </c>
      <c r="M9" s="9">
        <f t="shared" si="14"/>
        <v>910956</v>
      </c>
      <c r="N9" s="9">
        <f t="shared" si="14"/>
        <v>2989717</v>
      </c>
      <c r="O9" s="9">
        <f t="shared" ref="O9:T9" si="15">+O10+O24</f>
        <v>1064017</v>
      </c>
      <c r="P9" s="9">
        <f t="shared" si="15"/>
        <v>4053734</v>
      </c>
      <c r="Q9" s="9">
        <f t="shared" si="15"/>
        <v>1034730</v>
      </c>
      <c r="R9" s="9">
        <f t="shared" si="15"/>
        <v>5088464</v>
      </c>
      <c r="S9" s="9">
        <f t="shared" si="15"/>
        <v>1026807</v>
      </c>
      <c r="T9" s="9">
        <f t="shared" si="15"/>
        <v>6115271</v>
      </c>
      <c r="U9" s="9">
        <f t="shared" ref="U9:Z9" si="16">+U10+U24</f>
        <v>1148688</v>
      </c>
      <c r="V9" s="9">
        <f t="shared" si="16"/>
        <v>7263959</v>
      </c>
      <c r="W9" s="9">
        <f t="shared" si="16"/>
        <v>999767</v>
      </c>
      <c r="X9" s="9">
        <f t="shared" si="16"/>
        <v>8263726</v>
      </c>
      <c r="Y9" s="9">
        <f t="shared" si="16"/>
        <v>1020805</v>
      </c>
      <c r="Z9" s="9">
        <f t="shared" si="16"/>
        <v>9284531</v>
      </c>
      <c r="AA9" s="9">
        <f t="shared" ref="AA9:AF9" si="17">+AA10+AA24</f>
        <v>1135470</v>
      </c>
      <c r="AB9" s="9">
        <f t="shared" si="17"/>
        <v>10420001</v>
      </c>
      <c r="AC9" s="9">
        <f t="shared" si="17"/>
        <v>989222</v>
      </c>
      <c r="AD9" s="9">
        <f t="shared" si="17"/>
        <v>0</v>
      </c>
      <c r="AE9" s="9">
        <f t="shared" si="17"/>
        <v>0</v>
      </c>
      <c r="AF9" s="9">
        <f t="shared" si="17"/>
        <v>0</v>
      </c>
      <c r="AG9" s="9">
        <f t="shared" ref="AG9:AH9" si="18">+AG10+AG24</f>
        <v>0</v>
      </c>
      <c r="AH9" s="9">
        <f t="shared" si="18"/>
        <v>0</v>
      </c>
      <c r="AI9" s="9">
        <f t="shared" ref="AI9:AJ9" si="19">+AI10+AI24</f>
        <v>0</v>
      </c>
      <c r="AJ9" s="9">
        <f t="shared" si="19"/>
        <v>0</v>
      </c>
      <c r="AK9" s="9">
        <f t="shared" ref="AK9:AL9" si="20">+AK10+AK24</f>
        <v>0</v>
      </c>
      <c r="AL9" s="9">
        <f t="shared" si="20"/>
        <v>0</v>
      </c>
      <c r="AM9" s="9">
        <f t="shared" ref="AM9:AN9" si="21">+AM10+AM24</f>
        <v>0</v>
      </c>
      <c r="AN9" s="9">
        <f t="shared" si="21"/>
        <v>0</v>
      </c>
      <c r="AO9" s="9">
        <f t="shared" ref="AO9:AP9" si="22">+AO10+AO24</f>
        <v>0</v>
      </c>
      <c r="AP9" s="9">
        <f t="shared" si="22"/>
        <v>0</v>
      </c>
      <c r="AQ9" s="9">
        <f t="shared" ref="AQ9:AR9" si="23">+AQ10+AQ24</f>
        <v>0</v>
      </c>
      <c r="AR9" s="9">
        <f t="shared" si="23"/>
        <v>0</v>
      </c>
      <c r="AS9" s="9">
        <f t="shared" ref="AS9:AT9" si="24">+AS10+AS24</f>
        <v>0</v>
      </c>
      <c r="AT9" s="9">
        <f t="shared" si="24"/>
        <v>0</v>
      </c>
      <c r="AU9" s="9">
        <f t="shared" ref="AU9:AV9" si="25">+AU10+AU24</f>
        <v>0</v>
      </c>
      <c r="AV9" s="9">
        <f t="shared" si="25"/>
        <v>0</v>
      </c>
      <c r="AW9" s="9">
        <f t="shared" ref="AW9:AX9" si="26">+AW10+AW24</f>
        <v>0</v>
      </c>
      <c r="AX9" s="9">
        <f t="shared" si="26"/>
        <v>0</v>
      </c>
      <c r="AY9" s="9">
        <f t="shared" ref="AY9:AZ9" si="27">+AY10+AY24</f>
        <v>0</v>
      </c>
      <c r="AZ9" s="9">
        <f t="shared" si="27"/>
        <v>0</v>
      </c>
      <c r="BA9" s="9">
        <f t="shared" ref="BA9:BB9" si="28">+BA10+BA24</f>
        <v>0</v>
      </c>
      <c r="BB9" s="9">
        <f t="shared" si="28"/>
        <v>0</v>
      </c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</row>
    <row r="10" spans="1:114" ht="15.75" hidden="1">
      <c r="A10" s="8" t="s">
        <v>18</v>
      </c>
      <c r="B10" s="8"/>
      <c r="C10" s="8"/>
      <c r="D10" s="8"/>
      <c r="E10" s="8"/>
      <c r="F10" s="8"/>
      <c r="G10" s="53" t="s">
        <v>19</v>
      </c>
      <c r="H10" s="9">
        <f t="shared" ref="H10:N10" si="29">+H11+H17</f>
        <v>0</v>
      </c>
      <c r="I10" s="9">
        <f t="shared" si="29"/>
        <v>1166563</v>
      </c>
      <c r="J10" s="9">
        <f t="shared" si="29"/>
        <v>1166563</v>
      </c>
      <c r="K10" s="9">
        <f t="shared" si="29"/>
        <v>910680</v>
      </c>
      <c r="L10" s="9">
        <f t="shared" si="29"/>
        <v>2077243</v>
      </c>
      <c r="M10" s="9">
        <f t="shared" si="29"/>
        <v>910956</v>
      </c>
      <c r="N10" s="9">
        <f t="shared" si="29"/>
        <v>2988199</v>
      </c>
      <c r="O10" s="9">
        <f t="shared" ref="O10:T10" si="30">+O11+O17</f>
        <v>1060132</v>
      </c>
      <c r="P10" s="9">
        <f t="shared" si="30"/>
        <v>4048331</v>
      </c>
      <c r="Q10" s="9">
        <f t="shared" si="30"/>
        <v>1037612</v>
      </c>
      <c r="R10" s="9">
        <f t="shared" si="30"/>
        <v>5085943</v>
      </c>
      <c r="S10" s="9">
        <f t="shared" si="30"/>
        <v>1025657</v>
      </c>
      <c r="T10" s="9">
        <f t="shared" si="30"/>
        <v>6111600</v>
      </c>
      <c r="U10" s="9">
        <f t="shared" ref="U10:Z10" si="31">+U11+U17</f>
        <v>1148662</v>
      </c>
      <c r="V10" s="9">
        <f t="shared" si="31"/>
        <v>7260262</v>
      </c>
      <c r="W10" s="9">
        <f t="shared" si="31"/>
        <v>999889</v>
      </c>
      <c r="X10" s="9">
        <f t="shared" si="31"/>
        <v>8260151</v>
      </c>
      <c r="Y10" s="9">
        <f t="shared" si="31"/>
        <v>1020313</v>
      </c>
      <c r="Z10" s="9">
        <f t="shared" si="31"/>
        <v>9280464</v>
      </c>
      <c r="AA10" s="9">
        <f t="shared" ref="AA10:AF10" si="32">+AA11+AA17</f>
        <v>1135470</v>
      </c>
      <c r="AB10" s="9">
        <f t="shared" si="32"/>
        <v>10415934</v>
      </c>
      <c r="AC10" s="9">
        <f t="shared" si="32"/>
        <v>989182</v>
      </c>
      <c r="AD10" s="9">
        <f t="shared" si="32"/>
        <v>0</v>
      </c>
      <c r="AE10" s="9">
        <f t="shared" si="32"/>
        <v>0</v>
      </c>
      <c r="AF10" s="9">
        <f t="shared" si="32"/>
        <v>0</v>
      </c>
      <c r="AG10" s="9">
        <f t="shared" ref="AG10:AH10" si="33">+AG11+AG17</f>
        <v>0</v>
      </c>
      <c r="AH10" s="9">
        <f t="shared" si="33"/>
        <v>0</v>
      </c>
      <c r="AI10" s="9">
        <f t="shared" ref="AI10:AJ10" si="34">+AI11+AI17</f>
        <v>0</v>
      </c>
      <c r="AJ10" s="9">
        <f t="shared" si="34"/>
        <v>0</v>
      </c>
      <c r="AK10" s="9">
        <f t="shared" ref="AK10:AL10" si="35">+AK11+AK17</f>
        <v>0</v>
      </c>
      <c r="AL10" s="9">
        <f t="shared" si="35"/>
        <v>0</v>
      </c>
      <c r="AM10" s="9">
        <f t="shared" ref="AM10:AN10" si="36">+AM11+AM17</f>
        <v>0</v>
      </c>
      <c r="AN10" s="9">
        <f t="shared" si="36"/>
        <v>0</v>
      </c>
      <c r="AO10" s="9">
        <f t="shared" ref="AO10:AP10" si="37">+AO11+AO17</f>
        <v>0</v>
      </c>
      <c r="AP10" s="9">
        <f t="shared" si="37"/>
        <v>0</v>
      </c>
      <c r="AQ10" s="9">
        <f t="shared" ref="AQ10:AR10" si="38">+AQ11+AQ17</f>
        <v>0</v>
      </c>
      <c r="AR10" s="9">
        <f t="shared" si="38"/>
        <v>0</v>
      </c>
      <c r="AS10" s="9">
        <f t="shared" ref="AS10:AT10" si="39">+AS11+AS17</f>
        <v>0</v>
      </c>
      <c r="AT10" s="9">
        <f t="shared" si="39"/>
        <v>0</v>
      </c>
      <c r="AU10" s="9">
        <f t="shared" ref="AU10:AV10" si="40">+AU11+AU17</f>
        <v>0</v>
      </c>
      <c r="AV10" s="9">
        <f t="shared" si="40"/>
        <v>0</v>
      </c>
      <c r="AW10" s="9">
        <f t="shared" ref="AW10:AX10" si="41">+AW11+AW17</f>
        <v>0</v>
      </c>
      <c r="AX10" s="9">
        <f t="shared" si="41"/>
        <v>0</v>
      </c>
      <c r="AY10" s="9">
        <f t="shared" ref="AY10:AZ10" si="42">+AY11+AY17</f>
        <v>0</v>
      </c>
      <c r="AZ10" s="9">
        <f t="shared" si="42"/>
        <v>0</v>
      </c>
      <c r="BA10" s="9">
        <f t="shared" ref="BA10:BB10" si="43">+BA11+BA17</f>
        <v>0</v>
      </c>
      <c r="BB10" s="9">
        <f t="shared" si="43"/>
        <v>0</v>
      </c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</row>
    <row r="11" spans="1:114" ht="15.75" hidden="1">
      <c r="A11" s="8" t="s">
        <v>20</v>
      </c>
      <c r="B11" s="8"/>
      <c r="C11" s="8"/>
      <c r="D11" s="8"/>
      <c r="E11" s="8"/>
      <c r="F11" s="8"/>
      <c r="G11" s="53" t="s">
        <v>21</v>
      </c>
      <c r="H11" s="9">
        <f t="shared" ref="H11:N11" si="44">+H12+H15</f>
        <v>0</v>
      </c>
      <c r="I11" s="9">
        <f t="shared" si="44"/>
        <v>631610</v>
      </c>
      <c r="J11" s="9">
        <f t="shared" si="44"/>
        <v>631610</v>
      </c>
      <c r="K11" s="9">
        <f t="shared" si="44"/>
        <v>518910</v>
      </c>
      <c r="L11" s="9">
        <f t="shared" si="44"/>
        <v>1150520</v>
      </c>
      <c r="M11" s="9">
        <f t="shared" si="44"/>
        <v>502208</v>
      </c>
      <c r="N11" s="9">
        <f t="shared" si="44"/>
        <v>1652728</v>
      </c>
      <c r="O11" s="9">
        <f t="shared" ref="O11:T11" si="45">+O12+O15</f>
        <v>593786</v>
      </c>
      <c r="P11" s="9">
        <f t="shared" si="45"/>
        <v>2246514</v>
      </c>
      <c r="Q11" s="9">
        <f t="shared" si="45"/>
        <v>593174</v>
      </c>
      <c r="R11" s="9">
        <f t="shared" si="45"/>
        <v>2839688</v>
      </c>
      <c r="S11" s="9">
        <f t="shared" si="45"/>
        <v>576634</v>
      </c>
      <c r="T11" s="9">
        <f t="shared" si="45"/>
        <v>3416322</v>
      </c>
      <c r="U11" s="9">
        <f t="shared" ref="U11:Z11" si="46">+U12+U15</f>
        <v>652922</v>
      </c>
      <c r="V11" s="9">
        <f t="shared" si="46"/>
        <v>4069244</v>
      </c>
      <c r="W11" s="9">
        <f t="shared" si="46"/>
        <v>571421</v>
      </c>
      <c r="X11" s="9">
        <f t="shared" si="46"/>
        <v>4640665</v>
      </c>
      <c r="Y11" s="9">
        <f t="shared" si="46"/>
        <v>577311</v>
      </c>
      <c r="Z11" s="9">
        <f t="shared" si="46"/>
        <v>5217976</v>
      </c>
      <c r="AA11" s="9">
        <f t="shared" ref="AA11:AF11" si="47">+AA12+AA15</f>
        <v>637707</v>
      </c>
      <c r="AB11" s="9">
        <f t="shared" si="47"/>
        <v>5855683</v>
      </c>
      <c r="AC11" s="9">
        <f t="shared" si="47"/>
        <v>562810</v>
      </c>
      <c r="AD11" s="9">
        <f t="shared" si="47"/>
        <v>0</v>
      </c>
      <c r="AE11" s="9">
        <f t="shared" si="47"/>
        <v>0</v>
      </c>
      <c r="AF11" s="9">
        <f t="shared" si="47"/>
        <v>0</v>
      </c>
      <c r="AG11" s="9">
        <f t="shared" ref="AG11:AH11" si="48">+AG12+AG15</f>
        <v>0</v>
      </c>
      <c r="AH11" s="9">
        <f t="shared" si="48"/>
        <v>0</v>
      </c>
      <c r="AI11" s="9">
        <f t="shared" ref="AI11:AJ11" si="49">+AI12+AI15</f>
        <v>0</v>
      </c>
      <c r="AJ11" s="9">
        <f t="shared" si="49"/>
        <v>0</v>
      </c>
      <c r="AK11" s="9">
        <f t="shared" ref="AK11:AL11" si="50">+AK12+AK15</f>
        <v>0</v>
      </c>
      <c r="AL11" s="9">
        <f t="shared" si="50"/>
        <v>0</v>
      </c>
      <c r="AM11" s="9">
        <f t="shared" ref="AM11:AN11" si="51">+AM12+AM15</f>
        <v>0</v>
      </c>
      <c r="AN11" s="9">
        <f t="shared" si="51"/>
        <v>0</v>
      </c>
      <c r="AO11" s="9">
        <f t="shared" ref="AO11:AP11" si="52">+AO12+AO15</f>
        <v>0</v>
      </c>
      <c r="AP11" s="9">
        <f t="shared" si="52"/>
        <v>0</v>
      </c>
      <c r="AQ11" s="9">
        <f t="shared" ref="AQ11:AR11" si="53">+AQ12+AQ15</f>
        <v>0</v>
      </c>
      <c r="AR11" s="9">
        <f t="shared" si="53"/>
        <v>0</v>
      </c>
      <c r="AS11" s="9">
        <f t="shared" ref="AS11:AT11" si="54">+AS12+AS15</f>
        <v>0</v>
      </c>
      <c r="AT11" s="9">
        <f t="shared" si="54"/>
        <v>0</v>
      </c>
      <c r="AU11" s="9">
        <f t="shared" ref="AU11:AV11" si="55">+AU12+AU15</f>
        <v>0</v>
      </c>
      <c r="AV11" s="9">
        <f t="shared" si="55"/>
        <v>0</v>
      </c>
      <c r="AW11" s="9">
        <f t="shared" ref="AW11:AX11" si="56">+AW12+AW15</f>
        <v>0</v>
      </c>
      <c r="AX11" s="9">
        <f t="shared" si="56"/>
        <v>0</v>
      </c>
      <c r="AY11" s="9">
        <f t="shared" ref="AY11:AZ11" si="57">+AY12+AY15</f>
        <v>0</v>
      </c>
      <c r="AZ11" s="9">
        <f t="shared" si="57"/>
        <v>0</v>
      </c>
      <c r="BA11" s="9">
        <f t="shared" ref="BA11:BB11" si="58">+BA12+BA15</f>
        <v>0</v>
      </c>
      <c r="BB11" s="9">
        <f t="shared" si="58"/>
        <v>0</v>
      </c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</row>
    <row r="12" spans="1:114" s="1" customFormat="1" ht="15.75" hidden="1">
      <c r="A12" s="8"/>
      <c r="B12" s="8" t="s">
        <v>22</v>
      </c>
      <c r="C12" s="8"/>
      <c r="D12" s="8"/>
      <c r="E12" s="8"/>
      <c r="F12" s="8"/>
      <c r="G12" s="54" t="s">
        <v>23</v>
      </c>
      <c r="H12" s="9">
        <f t="shared" ref="H12:BB12" si="59">+H13</f>
        <v>0</v>
      </c>
      <c r="I12" s="9">
        <f t="shared" si="59"/>
        <v>474158</v>
      </c>
      <c r="J12" s="9">
        <f t="shared" si="59"/>
        <v>474158</v>
      </c>
      <c r="K12" s="9">
        <f t="shared" si="59"/>
        <v>402356</v>
      </c>
      <c r="L12" s="9">
        <f t="shared" si="59"/>
        <v>876514</v>
      </c>
      <c r="M12" s="9">
        <f t="shared" si="59"/>
        <v>377050</v>
      </c>
      <c r="N12" s="9">
        <f t="shared" si="59"/>
        <v>1253564</v>
      </c>
      <c r="O12" s="9">
        <f t="shared" si="59"/>
        <v>462192</v>
      </c>
      <c r="P12" s="9">
        <f t="shared" si="59"/>
        <v>1715756</v>
      </c>
      <c r="Q12" s="9">
        <f t="shared" si="59"/>
        <v>472304</v>
      </c>
      <c r="R12" s="9">
        <f t="shared" si="59"/>
        <v>2188060</v>
      </c>
      <c r="S12" s="9">
        <f t="shared" si="59"/>
        <v>437002</v>
      </c>
      <c r="T12" s="9">
        <f t="shared" si="59"/>
        <v>2625062</v>
      </c>
      <c r="U12" s="9">
        <f t="shared" si="59"/>
        <v>496318</v>
      </c>
      <c r="V12" s="9">
        <f t="shared" si="59"/>
        <v>3121380</v>
      </c>
      <c r="W12" s="9">
        <f t="shared" si="59"/>
        <v>439613</v>
      </c>
      <c r="X12" s="9">
        <f t="shared" si="59"/>
        <v>3560993</v>
      </c>
      <c r="Y12" s="9">
        <f t="shared" si="59"/>
        <v>442598</v>
      </c>
      <c r="Z12" s="9">
        <f t="shared" si="59"/>
        <v>4003591</v>
      </c>
      <c r="AA12" s="9">
        <f t="shared" si="59"/>
        <v>483890</v>
      </c>
      <c r="AB12" s="9">
        <f t="shared" si="59"/>
        <v>4487481</v>
      </c>
      <c r="AC12" s="9">
        <f t="shared" si="59"/>
        <v>428798</v>
      </c>
      <c r="AD12" s="9">
        <f t="shared" si="59"/>
        <v>0</v>
      </c>
      <c r="AE12" s="9">
        <f t="shared" si="59"/>
        <v>0</v>
      </c>
      <c r="AF12" s="9">
        <f t="shared" si="59"/>
        <v>0</v>
      </c>
      <c r="AG12" s="9">
        <f t="shared" si="59"/>
        <v>0</v>
      </c>
      <c r="AH12" s="9">
        <f t="shared" si="59"/>
        <v>0</v>
      </c>
      <c r="AI12" s="9">
        <f t="shared" si="59"/>
        <v>0</v>
      </c>
      <c r="AJ12" s="9">
        <f t="shared" si="59"/>
        <v>0</v>
      </c>
      <c r="AK12" s="9">
        <f t="shared" si="59"/>
        <v>0</v>
      </c>
      <c r="AL12" s="9">
        <f t="shared" si="59"/>
        <v>0</v>
      </c>
      <c r="AM12" s="9">
        <f t="shared" si="59"/>
        <v>0</v>
      </c>
      <c r="AN12" s="9">
        <f t="shared" si="59"/>
        <v>0</v>
      </c>
      <c r="AO12" s="9">
        <f t="shared" si="59"/>
        <v>0</v>
      </c>
      <c r="AP12" s="9">
        <f t="shared" si="59"/>
        <v>0</v>
      </c>
      <c r="AQ12" s="9">
        <f t="shared" si="59"/>
        <v>0</v>
      </c>
      <c r="AR12" s="9">
        <f t="shared" si="59"/>
        <v>0</v>
      </c>
      <c r="AS12" s="9">
        <f t="shared" si="59"/>
        <v>0</v>
      </c>
      <c r="AT12" s="9">
        <f t="shared" si="59"/>
        <v>0</v>
      </c>
      <c r="AU12" s="9">
        <f t="shared" si="59"/>
        <v>0</v>
      </c>
      <c r="AV12" s="9">
        <f t="shared" si="59"/>
        <v>0</v>
      </c>
      <c r="AW12" s="9">
        <f t="shared" si="59"/>
        <v>0</v>
      </c>
      <c r="AX12" s="9">
        <f t="shared" si="59"/>
        <v>0</v>
      </c>
      <c r="AY12" s="9">
        <f t="shared" si="59"/>
        <v>0</v>
      </c>
      <c r="AZ12" s="9">
        <f t="shared" si="59"/>
        <v>0</v>
      </c>
      <c r="BA12" s="9">
        <f t="shared" si="59"/>
        <v>0</v>
      </c>
      <c r="BB12" s="9">
        <f t="shared" si="59"/>
        <v>0</v>
      </c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</row>
    <row r="13" spans="1:114" hidden="1">
      <c r="A13" s="12"/>
      <c r="B13" s="12"/>
      <c r="C13" s="12" t="s">
        <v>24</v>
      </c>
      <c r="D13" s="12"/>
      <c r="E13" s="12"/>
      <c r="F13" s="12"/>
      <c r="G13" s="55" t="s">
        <v>25</v>
      </c>
      <c r="H13" s="13"/>
      <c r="I13" s="13">
        <v>474158</v>
      </c>
      <c r="J13" s="13">
        <f>H13+I13</f>
        <v>474158</v>
      </c>
      <c r="K13" s="13">
        <v>402356</v>
      </c>
      <c r="L13" s="13">
        <f>J13+K13</f>
        <v>876514</v>
      </c>
      <c r="M13" s="13">
        <v>377050</v>
      </c>
      <c r="N13" s="13">
        <f>L13+M13</f>
        <v>1253564</v>
      </c>
      <c r="O13" s="13">
        <v>462192</v>
      </c>
      <c r="P13" s="13">
        <f>N13+O13</f>
        <v>1715756</v>
      </c>
      <c r="Q13" s="13">
        <v>472304</v>
      </c>
      <c r="R13" s="13">
        <f>P13+Q13</f>
        <v>2188060</v>
      </c>
      <c r="S13" s="13">
        <v>437002</v>
      </c>
      <c r="T13" s="13">
        <f>R13+S13</f>
        <v>2625062</v>
      </c>
      <c r="U13" s="13">
        <v>496318</v>
      </c>
      <c r="V13" s="13">
        <f>T13+U13</f>
        <v>3121380</v>
      </c>
      <c r="W13" s="13">
        <v>439613</v>
      </c>
      <c r="X13" s="13">
        <f>V13+W13</f>
        <v>3560993</v>
      </c>
      <c r="Y13" s="13">
        <v>442598</v>
      </c>
      <c r="Z13" s="13">
        <f>X13+Y13</f>
        <v>4003591</v>
      </c>
      <c r="AA13" s="13">
        <v>483890</v>
      </c>
      <c r="AB13" s="13">
        <f>Z13+AA13</f>
        <v>4487481</v>
      </c>
      <c r="AC13" s="13">
        <v>428798</v>
      </c>
      <c r="AD13" s="13"/>
      <c r="AE13" s="13"/>
      <c r="AF13" s="13">
        <f>AD13+AE13</f>
        <v>0</v>
      </c>
      <c r="AG13" s="13"/>
      <c r="AH13" s="13">
        <f>AF13+AG13</f>
        <v>0</v>
      </c>
      <c r="AI13" s="13"/>
      <c r="AJ13" s="13">
        <f>AH13+AI13</f>
        <v>0</v>
      </c>
      <c r="AK13" s="13"/>
      <c r="AL13" s="13">
        <f>AJ13+AK13</f>
        <v>0</v>
      </c>
      <c r="AM13" s="13"/>
      <c r="AN13" s="13">
        <f>AL13+AM13</f>
        <v>0</v>
      </c>
      <c r="AO13" s="13"/>
      <c r="AP13" s="13">
        <f>AN13+AO13</f>
        <v>0</v>
      </c>
      <c r="AQ13" s="13"/>
      <c r="AR13" s="13">
        <f>AP13+AQ13</f>
        <v>0</v>
      </c>
      <c r="AS13" s="13"/>
      <c r="AT13" s="13">
        <f>AR13+AS13</f>
        <v>0</v>
      </c>
      <c r="AU13" s="13"/>
      <c r="AV13" s="13">
        <f>AT13+AU13</f>
        <v>0</v>
      </c>
      <c r="AW13" s="13"/>
      <c r="AX13" s="13">
        <f>AV13+AW13</f>
        <v>0</v>
      </c>
      <c r="AY13" s="13"/>
      <c r="AZ13" s="13">
        <f>AX13+AY13</f>
        <v>0</v>
      </c>
      <c r="BA13" s="13"/>
      <c r="BB13" s="13">
        <f>AZ13+BA13</f>
        <v>0</v>
      </c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</row>
    <row r="14" spans="1:114" hidden="1">
      <c r="A14" s="12"/>
      <c r="B14" s="12"/>
      <c r="C14" s="12" t="s">
        <v>22</v>
      </c>
      <c r="D14" s="12"/>
      <c r="E14" s="12"/>
      <c r="F14" s="12"/>
      <c r="G14" s="55" t="s">
        <v>312</v>
      </c>
      <c r="H14" s="13"/>
      <c r="I14" s="13">
        <v>0</v>
      </c>
      <c r="J14" s="13">
        <f>H14+I14</f>
        <v>0</v>
      </c>
      <c r="K14" s="13">
        <v>0</v>
      </c>
      <c r="L14" s="13">
        <f>J14+K14</f>
        <v>0</v>
      </c>
      <c r="M14" s="13">
        <v>0</v>
      </c>
      <c r="N14" s="13">
        <f>L14+M14</f>
        <v>0</v>
      </c>
      <c r="O14" s="13">
        <v>0</v>
      </c>
      <c r="P14" s="13">
        <f>N14+O14</f>
        <v>0</v>
      </c>
      <c r="Q14" s="13">
        <v>0</v>
      </c>
      <c r="R14" s="13">
        <f>P14+Q14</f>
        <v>0</v>
      </c>
      <c r="S14" s="13">
        <v>0</v>
      </c>
      <c r="T14" s="13">
        <f>R14+S14</f>
        <v>0</v>
      </c>
      <c r="U14" s="13">
        <v>0</v>
      </c>
      <c r="V14" s="13">
        <f>T14+U14</f>
        <v>0</v>
      </c>
      <c r="W14" s="13">
        <v>0</v>
      </c>
      <c r="X14" s="13">
        <f>V14+W14</f>
        <v>0</v>
      </c>
      <c r="Y14" s="13">
        <v>0</v>
      </c>
      <c r="Z14" s="13">
        <f>X14+Y14</f>
        <v>0</v>
      </c>
      <c r="AA14" s="13">
        <v>0</v>
      </c>
      <c r="AB14" s="13">
        <f>Z14+AA14</f>
        <v>0</v>
      </c>
      <c r="AC14" s="13">
        <v>0</v>
      </c>
      <c r="AD14" s="13">
        <f>AB14+AC14</f>
        <v>0</v>
      </c>
      <c r="AE14" s="13">
        <v>0</v>
      </c>
      <c r="AF14" s="13">
        <f>AD14+AE14</f>
        <v>0</v>
      </c>
      <c r="AG14" s="13">
        <v>0</v>
      </c>
      <c r="AH14" s="13">
        <f>AF14+AG14</f>
        <v>0</v>
      </c>
      <c r="AI14" s="13">
        <v>0</v>
      </c>
      <c r="AJ14" s="13">
        <f>AH14+AI14</f>
        <v>0</v>
      </c>
      <c r="AK14" s="13">
        <v>0</v>
      </c>
      <c r="AL14" s="13">
        <f>AJ14+AK14</f>
        <v>0</v>
      </c>
      <c r="AM14" s="13">
        <v>0</v>
      </c>
      <c r="AN14" s="13">
        <f>AL14+AM14</f>
        <v>0</v>
      </c>
      <c r="AO14" s="13">
        <v>0</v>
      </c>
      <c r="AP14" s="13">
        <f>AN14+AO14</f>
        <v>0</v>
      </c>
      <c r="AQ14" s="13">
        <v>0</v>
      </c>
      <c r="AR14" s="13">
        <f>AP14+AQ14</f>
        <v>0</v>
      </c>
      <c r="AS14" s="13">
        <v>0</v>
      </c>
      <c r="AT14" s="13">
        <f>AR14+AS14</f>
        <v>0</v>
      </c>
      <c r="AU14" s="13">
        <v>0</v>
      </c>
      <c r="AV14" s="13">
        <f>AT14+AU14</f>
        <v>0</v>
      </c>
      <c r="AW14" s="13">
        <v>0</v>
      </c>
      <c r="AX14" s="13">
        <f>AV14+AW14</f>
        <v>0</v>
      </c>
      <c r="AY14" s="13">
        <v>0</v>
      </c>
      <c r="AZ14" s="13">
        <f>AX14+AY14</f>
        <v>0</v>
      </c>
      <c r="BA14" s="13">
        <v>0</v>
      </c>
      <c r="BB14" s="13">
        <f>AZ14+BA14</f>
        <v>0</v>
      </c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</row>
    <row r="15" spans="1:114" hidden="1">
      <c r="A15" s="12"/>
      <c r="B15" s="12" t="s">
        <v>26</v>
      </c>
      <c r="C15" s="12"/>
      <c r="D15" s="12"/>
      <c r="E15" s="12"/>
      <c r="F15" s="12"/>
      <c r="G15" s="55" t="s">
        <v>27</v>
      </c>
      <c r="H15" s="13"/>
      <c r="I15" s="13">
        <v>157452</v>
      </c>
      <c r="J15" s="13">
        <f>H15+I15</f>
        <v>157452</v>
      </c>
      <c r="K15" s="13">
        <v>116554</v>
      </c>
      <c r="L15" s="13">
        <f>J15+K15</f>
        <v>274006</v>
      </c>
      <c r="M15" s="13">
        <v>125158</v>
      </c>
      <c r="N15" s="13">
        <f>L15+M15</f>
        <v>399164</v>
      </c>
      <c r="O15" s="13">
        <v>131594</v>
      </c>
      <c r="P15" s="13">
        <f>N15+O15</f>
        <v>530758</v>
      </c>
      <c r="Q15" s="13">
        <v>120870</v>
      </c>
      <c r="R15" s="13">
        <f>P15+Q15</f>
        <v>651628</v>
      </c>
      <c r="S15" s="13">
        <v>139632</v>
      </c>
      <c r="T15" s="13">
        <f>R15+S15</f>
        <v>791260</v>
      </c>
      <c r="U15" s="13">
        <v>156604</v>
      </c>
      <c r="V15" s="13">
        <f>T15+U15</f>
        <v>947864</v>
      </c>
      <c r="W15" s="13">
        <v>131808</v>
      </c>
      <c r="X15" s="13">
        <f>V15+W15</f>
        <v>1079672</v>
      </c>
      <c r="Y15" s="13">
        <v>134713</v>
      </c>
      <c r="Z15" s="13">
        <f>X15+Y15</f>
        <v>1214385</v>
      </c>
      <c r="AA15" s="13">
        <v>153817</v>
      </c>
      <c r="AB15" s="13">
        <f>Z15+AA15</f>
        <v>1368202</v>
      </c>
      <c r="AC15" s="13">
        <v>134012</v>
      </c>
      <c r="AD15" s="13"/>
      <c r="AE15" s="13"/>
      <c r="AF15" s="13">
        <f>AD15+AE15</f>
        <v>0</v>
      </c>
      <c r="AG15" s="13"/>
      <c r="AH15" s="13">
        <f>AF15+AG15</f>
        <v>0</v>
      </c>
      <c r="AI15" s="13"/>
      <c r="AJ15" s="13">
        <f>AH15+AI15</f>
        <v>0</v>
      </c>
      <c r="AK15" s="13"/>
      <c r="AL15" s="13">
        <f>AJ15+AK15</f>
        <v>0</v>
      </c>
      <c r="AM15" s="13"/>
      <c r="AN15" s="13">
        <f>AL15+AM15</f>
        <v>0</v>
      </c>
      <c r="AO15" s="13"/>
      <c r="AP15" s="13">
        <f>AN15+AO15</f>
        <v>0</v>
      </c>
      <c r="AQ15" s="13"/>
      <c r="AR15" s="13">
        <f>AP15+AQ15</f>
        <v>0</v>
      </c>
      <c r="AS15" s="13"/>
      <c r="AT15" s="13">
        <f>AR15+AS15</f>
        <v>0</v>
      </c>
      <c r="AU15" s="13"/>
      <c r="AV15" s="13">
        <f>AT15+AU15</f>
        <v>0</v>
      </c>
      <c r="AW15" s="13"/>
      <c r="AX15" s="13">
        <f>AV15+AW15</f>
        <v>0</v>
      </c>
      <c r="AY15" s="13"/>
      <c r="AZ15" s="13">
        <f>AX15+AY15</f>
        <v>0</v>
      </c>
      <c r="BA15" s="13"/>
      <c r="BB15" s="13">
        <f>AZ15+BA15</f>
        <v>0</v>
      </c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</row>
    <row r="16" spans="1:114" hidden="1">
      <c r="A16" s="12"/>
      <c r="B16" s="12"/>
      <c r="C16" s="12"/>
      <c r="D16" s="12"/>
      <c r="E16" s="12"/>
      <c r="F16" s="12"/>
      <c r="G16" s="56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</row>
    <row r="17" spans="1:114" ht="15.75" hidden="1">
      <c r="A17" s="8" t="s">
        <v>28</v>
      </c>
      <c r="B17" s="8"/>
      <c r="C17" s="8"/>
      <c r="D17" s="8"/>
      <c r="E17" s="8"/>
      <c r="F17" s="8"/>
      <c r="G17" s="57" t="s">
        <v>29</v>
      </c>
      <c r="H17" s="9">
        <f>+H18</f>
        <v>0</v>
      </c>
      <c r="I17" s="9">
        <f>+I18+I2</f>
        <v>534953</v>
      </c>
      <c r="J17" s="9">
        <f>+J18+J23</f>
        <v>534953</v>
      </c>
      <c r="K17" s="9">
        <f>+K18+K2</f>
        <v>391770</v>
      </c>
      <c r="L17" s="9">
        <f>+L18+L23</f>
        <v>926723</v>
      </c>
      <c r="M17" s="9">
        <f>+M18+M2</f>
        <v>408748</v>
      </c>
      <c r="N17" s="9">
        <f>+N18+N23</f>
        <v>1335471</v>
      </c>
      <c r="O17" s="9">
        <f>+O18+O2</f>
        <v>466346</v>
      </c>
      <c r="P17" s="9">
        <f>+P18+P23</f>
        <v>1801817</v>
      </c>
      <c r="Q17" s="9">
        <f>+Q18+Q2</f>
        <v>444438</v>
      </c>
      <c r="R17" s="9">
        <f>+R18+R23</f>
        <v>2246255</v>
      </c>
      <c r="S17" s="9">
        <f>+S18+S2</f>
        <v>449023</v>
      </c>
      <c r="T17" s="9">
        <f>+T18+T23</f>
        <v>2695278</v>
      </c>
      <c r="U17" s="9">
        <f>+U18+U2</f>
        <v>495740</v>
      </c>
      <c r="V17" s="9">
        <f>+V18+V23</f>
        <v>3191018</v>
      </c>
      <c r="W17" s="9">
        <f>+W18+W2</f>
        <v>428468</v>
      </c>
      <c r="X17" s="9">
        <f>+X18+X23</f>
        <v>3619486</v>
      </c>
      <c r="Y17" s="9">
        <f>+Y18+Y2</f>
        <v>443002</v>
      </c>
      <c r="Z17" s="9">
        <f>+Z18+Z23</f>
        <v>4062488</v>
      </c>
      <c r="AA17" s="9">
        <f>+AA18+AA2</f>
        <v>497763</v>
      </c>
      <c r="AB17" s="9">
        <f>+AB18+AB23</f>
        <v>4560251</v>
      </c>
      <c r="AC17" s="9">
        <f>+AC18+AC2</f>
        <v>426372</v>
      </c>
      <c r="AD17" s="9">
        <f>+AD18+AD23</f>
        <v>0</v>
      </c>
      <c r="AE17" s="9">
        <f>+AE18+AE2</f>
        <v>0</v>
      </c>
      <c r="AF17" s="9">
        <f>+AF18+AF23</f>
        <v>0</v>
      </c>
      <c r="AG17" s="9">
        <f>+AG18+AG2</f>
        <v>0</v>
      </c>
      <c r="AH17" s="9">
        <f>+AH18+AH23</f>
        <v>0</v>
      </c>
      <c r="AI17" s="9">
        <f>+AI18+AI2</f>
        <v>0</v>
      </c>
      <c r="AJ17" s="9">
        <f>+AJ18+AJ23</f>
        <v>0</v>
      </c>
      <c r="AK17" s="9">
        <f>+AK18+AK2</f>
        <v>0</v>
      </c>
      <c r="AL17" s="9">
        <f>+AL18+AL23</f>
        <v>0</v>
      </c>
      <c r="AM17" s="9">
        <f>+AM18+AM2</f>
        <v>0</v>
      </c>
      <c r="AN17" s="9">
        <f>+AN18+AN23</f>
        <v>0</v>
      </c>
      <c r="AO17" s="9">
        <f>+AO18+AO2</f>
        <v>0</v>
      </c>
      <c r="AP17" s="9">
        <f>+AP18+AP23</f>
        <v>0</v>
      </c>
      <c r="AQ17" s="9">
        <f>+AQ18+AQ2</f>
        <v>0</v>
      </c>
      <c r="AR17" s="9">
        <f>+AR18+AR23</f>
        <v>0</v>
      </c>
      <c r="AS17" s="9">
        <f>+AS18+AS2</f>
        <v>0</v>
      </c>
      <c r="AT17" s="9">
        <f>+AT18+AT23</f>
        <v>0</v>
      </c>
      <c r="AU17" s="9">
        <f>+AU18+AU2</f>
        <v>0</v>
      </c>
      <c r="AV17" s="9">
        <f>+AV18+AV23</f>
        <v>0</v>
      </c>
      <c r="AW17" s="9">
        <f>+AW18+AW2</f>
        <v>0</v>
      </c>
      <c r="AX17" s="9">
        <f>+AX18+AX23</f>
        <v>0</v>
      </c>
      <c r="AY17" s="9">
        <f>+AY18+AY2</f>
        <v>0</v>
      </c>
      <c r="AZ17" s="9">
        <f>+AZ18+AZ23</f>
        <v>0</v>
      </c>
      <c r="BA17" s="9">
        <f>+BA18+BA2</f>
        <v>0</v>
      </c>
      <c r="BB17" s="9">
        <f>+BB18+BB23</f>
        <v>0</v>
      </c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</row>
    <row r="18" spans="1:114" s="1" customFormat="1" ht="15.75" hidden="1">
      <c r="A18" s="8"/>
      <c r="B18" s="8" t="s">
        <v>22</v>
      </c>
      <c r="C18" s="8"/>
      <c r="D18" s="8"/>
      <c r="E18" s="8"/>
      <c r="F18" s="8"/>
      <c r="G18" s="53" t="s">
        <v>30</v>
      </c>
      <c r="H18" s="9">
        <f>+H19+H21</f>
        <v>0</v>
      </c>
      <c r="I18" s="9">
        <f>+I19+I21+I23</f>
        <v>534953</v>
      </c>
      <c r="J18" s="9">
        <f>+J19+J21</f>
        <v>534904</v>
      </c>
      <c r="K18" s="9">
        <f>+K19+K21+K23</f>
        <v>391770</v>
      </c>
      <c r="L18" s="9">
        <f>+L19+L21</f>
        <v>926569</v>
      </c>
      <c r="M18" s="9">
        <f>+M19+M21+M23</f>
        <v>408748</v>
      </c>
      <c r="N18" s="9">
        <f>+N19+N21</f>
        <v>1335235</v>
      </c>
      <c r="O18" s="9">
        <f>+O19+O21+O23</f>
        <v>466346</v>
      </c>
      <c r="P18" s="9">
        <f>+P19+P21</f>
        <v>1801540</v>
      </c>
      <c r="Q18" s="9">
        <f>+Q19+Q21+Q23</f>
        <v>444438</v>
      </c>
      <c r="R18" s="9">
        <f>+R19+R21</f>
        <v>2245931</v>
      </c>
      <c r="S18" s="9">
        <f>+S19+S21+S23</f>
        <v>449023</v>
      </c>
      <c r="T18" s="9">
        <f>+T19+T21</f>
        <v>2694946</v>
      </c>
      <c r="U18" s="9">
        <f>+U19+U21+U23</f>
        <v>495740</v>
      </c>
      <c r="V18" s="9">
        <f>+V19+V21</f>
        <v>3190668</v>
      </c>
      <c r="W18" s="9">
        <f>+W19+W21+W23</f>
        <v>428468</v>
      </c>
      <c r="X18" s="9">
        <f>+X19+X21</f>
        <v>3619107</v>
      </c>
      <c r="Y18" s="9">
        <f>+Y19+Y21+Y23</f>
        <v>443002</v>
      </c>
      <c r="Z18" s="9">
        <f>+Z19+Z21</f>
        <v>4062100</v>
      </c>
      <c r="AA18" s="9">
        <f>+AA19+AA21+AA23</f>
        <v>497763</v>
      </c>
      <c r="AB18" s="9">
        <f>+AB19+AB21</f>
        <v>4559820</v>
      </c>
      <c r="AC18" s="9">
        <f>+AC19+AC21+AC23</f>
        <v>426372</v>
      </c>
      <c r="AD18" s="9">
        <f>+AD19+AD21</f>
        <v>0</v>
      </c>
      <c r="AE18" s="9">
        <f>+AE19+AE21+AE23</f>
        <v>0</v>
      </c>
      <c r="AF18" s="9">
        <f>+AF19+AF21</f>
        <v>0</v>
      </c>
      <c r="AG18" s="9">
        <f>+AG19+AG21+AG23</f>
        <v>0</v>
      </c>
      <c r="AH18" s="9">
        <f>+AH19+AH21</f>
        <v>0</v>
      </c>
      <c r="AI18" s="9">
        <f>+AI19+AI21+AI23</f>
        <v>0</v>
      </c>
      <c r="AJ18" s="9">
        <f>+AJ19+AJ21</f>
        <v>0</v>
      </c>
      <c r="AK18" s="9">
        <f>+AK19+AK21+AK23</f>
        <v>0</v>
      </c>
      <c r="AL18" s="9">
        <f>+AL19+AL21</f>
        <v>0</v>
      </c>
      <c r="AM18" s="9">
        <f>+AM19+AM21+AM23</f>
        <v>0</v>
      </c>
      <c r="AN18" s="9">
        <f>+AN19+AN21</f>
        <v>0</v>
      </c>
      <c r="AO18" s="9">
        <f>+AO19+AO21+AO23</f>
        <v>0</v>
      </c>
      <c r="AP18" s="9">
        <f>+AP19+AP21</f>
        <v>0</v>
      </c>
      <c r="AQ18" s="9">
        <f>+AQ19+AQ21+AQ23</f>
        <v>0</v>
      </c>
      <c r="AR18" s="9">
        <f>+AR19+AR21</f>
        <v>0</v>
      </c>
      <c r="AS18" s="9">
        <f>+AS19+AS21+AS23</f>
        <v>0</v>
      </c>
      <c r="AT18" s="9">
        <f>+AT19+AT21</f>
        <v>0</v>
      </c>
      <c r="AU18" s="9">
        <f>+AU19+AU21+AU23</f>
        <v>0</v>
      </c>
      <c r="AV18" s="9">
        <f>+AV19+AV21</f>
        <v>0</v>
      </c>
      <c r="AW18" s="9">
        <f>+AW19+AW21+AW23</f>
        <v>0</v>
      </c>
      <c r="AX18" s="9">
        <f>+AX19+AX21</f>
        <v>0</v>
      </c>
      <c r="AY18" s="9">
        <f>+AY19+AY21+AY23</f>
        <v>0</v>
      </c>
      <c r="AZ18" s="9">
        <f>+AZ19+AZ21</f>
        <v>0</v>
      </c>
      <c r="BA18" s="9">
        <f>+BA19+BA21+BA23</f>
        <v>0</v>
      </c>
      <c r="BB18" s="9">
        <f>+BB19+BB21</f>
        <v>0</v>
      </c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</row>
    <row r="19" spans="1:114" hidden="1">
      <c r="A19" s="12"/>
      <c r="B19" s="12"/>
      <c r="C19" s="12" t="s">
        <v>24</v>
      </c>
      <c r="D19" s="12"/>
      <c r="E19" s="12"/>
      <c r="F19" s="12"/>
      <c r="G19" s="56" t="s">
        <v>31</v>
      </c>
      <c r="H19" s="14"/>
      <c r="I19" s="14">
        <v>534806</v>
      </c>
      <c r="J19" s="13">
        <f>H19+I19</f>
        <v>534806</v>
      </c>
      <c r="K19" s="14">
        <v>391409</v>
      </c>
      <c r="L19" s="13">
        <f>J19+K19</f>
        <v>926215</v>
      </c>
      <c r="M19" s="14">
        <v>408619</v>
      </c>
      <c r="N19" s="13">
        <f>L19+M19</f>
        <v>1334834</v>
      </c>
      <c r="O19" s="14">
        <v>466305</v>
      </c>
      <c r="P19" s="13">
        <f>N19+O19</f>
        <v>1801139</v>
      </c>
      <c r="Q19" s="14">
        <v>444223</v>
      </c>
      <c r="R19" s="13">
        <f>P19+Q19</f>
        <v>2245362</v>
      </c>
      <c r="S19" s="14">
        <v>448903</v>
      </c>
      <c r="T19" s="13">
        <f>R19+S19</f>
        <v>2694265</v>
      </c>
      <c r="U19" s="14">
        <v>495674</v>
      </c>
      <c r="V19" s="13">
        <f>T19+U19</f>
        <v>3189939</v>
      </c>
      <c r="W19" s="14">
        <v>428319</v>
      </c>
      <c r="X19" s="13">
        <f>V19+W19</f>
        <v>3618258</v>
      </c>
      <c r="Y19" s="14">
        <v>442817</v>
      </c>
      <c r="Z19" s="13">
        <f>X19+Y19</f>
        <v>4061075</v>
      </c>
      <c r="AA19" s="14">
        <v>497720</v>
      </c>
      <c r="AB19" s="13">
        <f>Z19+AA19</f>
        <v>4558795</v>
      </c>
      <c r="AC19" s="14">
        <v>426186</v>
      </c>
      <c r="AD19" s="13"/>
      <c r="AE19" s="14"/>
      <c r="AF19" s="13">
        <f>AD19+AE19</f>
        <v>0</v>
      </c>
      <c r="AG19" s="14"/>
      <c r="AH19" s="13">
        <f>AF19+AG19</f>
        <v>0</v>
      </c>
      <c r="AI19" s="14"/>
      <c r="AJ19" s="13">
        <f>AH19+AI19</f>
        <v>0</v>
      </c>
      <c r="AK19" s="14"/>
      <c r="AL19" s="13">
        <f>AJ19+AK19</f>
        <v>0</v>
      </c>
      <c r="AM19" s="14"/>
      <c r="AN19" s="13">
        <f>AL19+AM19</f>
        <v>0</v>
      </c>
      <c r="AO19" s="14"/>
      <c r="AP19" s="13">
        <f>AN19+AO19</f>
        <v>0</v>
      </c>
      <c r="AQ19" s="14"/>
      <c r="AR19" s="13">
        <f>AP19+AQ19</f>
        <v>0</v>
      </c>
      <c r="AS19" s="14"/>
      <c r="AT19" s="13">
        <f>AR19+AS19</f>
        <v>0</v>
      </c>
      <c r="AU19" s="14"/>
      <c r="AV19" s="13">
        <f>AT19+AU19</f>
        <v>0</v>
      </c>
      <c r="AW19" s="14"/>
      <c r="AX19" s="13">
        <f>AV19+AW19</f>
        <v>0</v>
      </c>
      <c r="AY19" s="14"/>
      <c r="AZ19" s="13">
        <f>AX19+AY19</f>
        <v>0</v>
      </c>
      <c r="BA19" s="14"/>
      <c r="BB19" s="13">
        <f>AZ19+BA19</f>
        <v>0</v>
      </c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</row>
    <row r="20" spans="1:114" hidden="1">
      <c r="A20" s="12"/>
      <c r="B20" s="12"/>
      <c r="C20" s="12"/>
      <c r="D20" s="12"/>
      <c r="E20" s="12"/>
      <c r="F20" s="12"/>
      <c r="G20" s="56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</row>
    <row r="21" spans="1:114" hidden="1">
      <c r="A21" s="12"/>
      <c r="B21" s="12"/>
      <c r="C21" s="12" t="s">
        <v>22</v>
      </c>
      <c r="D21" s="12"/>
      <c r="E21" s="12"/>
      <c r="F21" s="12"/>
      <c r="G21" s="56" t="s">
        <v>32</v>
      </c>
      <c r="H21" s="14"/>
      <c r="I21" s="14">
        <v>98</v>
      </c>
      <c r="J21" s="13">
        <f>H21+I21</f>
        <v>98</v>
      </c>
      <c r="K21" s="14">
        <v>256</v>
      </c>
      <c r="L21" s="13">
        <f>J21+K21</f>
        <v>354</v>
      </c>
      <c r="M21" s="14">
        <v>47</v>
      </c>
      <c r="N21" s="13">
        <f>L21+M21</f>
        <v>401</v>
      </c>
      <c r="O21" s="14"/>
      <c r="P21" s="13">
        <f>N21+O21</f>
        <v>401</v>
      </c>
      <c r="Q21" s="14">
        <v>168</v>
      </c>
      <c r="R21" s="13">
        <f>P21+Q21</f>
        <v>569</v>
      </c>
      <c r="S21" s="14">
        <v>112</v>
      </c>
      <c r="T21" s="13">
        <f>R21+S21</f>
        <v>681</v>
      </c>
      <c r="U21" s="14">
        <v>48</v>
      </c>
      <c r="V21" s="13">
        <f>T21+U21</f>
        <v>729</v>
      </c>
      <c r="W21" s="14">
        <v>120</v>
      </c>
      <c r="X21" s="13">
        <f>V21+W21</f>
        <v>849</v>
      </c>
      <c r="Y21" s="14">
        <v>176</v>
      </c>
      <c r="Z21" s="13">
        <f>X21+Y21</f>
        <v>1025</v>
      </c>
      <c r="AA21" s="14"/>
      <c r="AB21" s="13">
        <f>Z21+AA21</f>
        <v>1025</v>
      </c>
      <c r="AC21" s="14">
        <v>112</v>
      </c>
      <c r="AD21" s="13"/>
      <c r="AE21" s="14"/>
      <c r="AF21" s="13">
        <f>AD21+AE21</f>
        <v>0</v>
      </c>
      <c r="AG21" s="14"/>
      <c r="AH21" s="13">
        <f>AF21+AG21</f>
        <v>0</v>
      </c>
      <c r="AI21" s="14"/>
      <c r="AJ21" s="13">
        <f>AH21+AI21</f>
        <v>0</v>
      </c>
      <c r="AK21" s="14"/>
      <c r="AL21" s="13">
        <f>AJ21+AK21</f>
        <v>0</v>
      </c>
      <c r="AM21" s="14"/>
      <c r="AN21" s="13">
        <f>AL21+AM21</f>
        <v>0</v>
      </c>
      <c r="AO21" s="14"/>
      <c r="AP21" s="13">
        <f>AN21+AO21</f>
        <v>0</v>
      </c>
      <c r="AQ21" s="14"/>
      <c r="AR21" s="13">
        <f>AP21+AQ21</f>
        <v>0</v>
      </c>
      <c r="AS21" s="14"/>
      <c r="AT21" s="13">
        <f>AR21+AS21</f>
        <v>0</v>
      </c>
      <c r="AU21" s="14"/>
      <c r="AV21" s="13">
        <f>AT21+AU21</f>
        <v>0</v>
      </c>
      <c r="AW21" s="14"/>
      <c r="AX21" s="13">
        <f>AV21+AW21</f>
        <v>0</v>
      </c>
      <c r="AY21" s="14"/>
      <c r="AZ21" s="13">
        <f>AX21+AY21</f>
        <v>0</v>
      </c>
      <c r="BA21" s="14"/>
      <c r="BB21" s="13">
        <f>AZ21+BA21</f>
        <v>0</v>
      </c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</row>
    <row r="22" spans="1:114" hidden="1">
      <c r="A22" s="12">
        <v>2104</v>
      </c>
      <c r="B22" s="8" t="s">
        <v>114</v>
      </c>
      <c r="C22" s="12"/>
      <c r="D22" s="12"/>
      <c r="E22" s="12"/>
      <c r="F22" s="12"/>
      <c r="G22" s="56" t="s">
        <v>308</v>
      </c>
      <c r="H22" s="14"/>
      <c r="I22" s="14"/>
      <c r="J22" s="13">
        <f>H22+I22</f>
        <v>0</v>
      </c>
      <c r="K22" s="14"/>
      <c r="L22" s="13">
        <f>J22+K22</f>
        <v>0</v>
      </c>
      <c r="M22" s="14"/>
      <c r="N22" s="13">
        <f>L22+M22</f>
        <v>0</v>
      </c>
      <c r="O22" s="14"/>
      <c r="P22" s="13">
        <f>N22+O22</f>
        <v>0</v>
      </c>
      <c r="Q22" s="14"/>
      <c r="R22" s="13">
        <f>P22+Q22</f>
        <v>0</v>
      </c>
      <c r="S22" s="14"/>
      <c r="T22" s="13">
        <f>R22+S22</f>
        <v>0</v>
      </c>
      <c r="U22" s="14"/>
      <c r="V22" s="13">
        <f>T22+U22</f>
        <v>0</v>
      </c>
      <c r="W22" s="14"/>
      <c r="X22" s="13">
        <f>V22+W22</f>
        <v>0</v>
      </c>
      <c r="Y22" s="14"/>
      <c r="Z22" s="13">
        <f>X22+Y22</f>
        <v>0</v>
      </c>
      <c r="AA22" s="14"/>
      <c r="AB22" s="13">
        <f>Z22+AA22</f>
        <v>0</v>
      </c>
      <c r="AC22" s="14"/>
      <c r="AD22" s="13">
        <f>AB22+AC22</f>
        <v>0</v>
      </c>
      <c r="AE22" s="14"/>
      <c r="AF22" s="13">
        <f>AD22+AE22</f>
        <v>0</v>
      </c>
      <c r="AG22" s="14"/>
      <c r="AH22" s="13">
        <f>AF22+AG22</f>
        <v>0</v>
      </c>
      <c r="AI22" s="14"/>
      <c r="AJ22" s="13">
        <f>AH22+AI22</f>
        <v>0</v>
      </c>
      <c r="AK22" s="14"/>
      <c r="AL22" s="13">
        <f>AJ22+AK22</f>
        <v>0</v>
      </c>
      <c r="AM22" s="14"/>
      <c r="AN22" s="13">
        <f>AL22+AM22</f>
        <v>0</v>
      </c>
      <c r="AO22" s="14"/>
      <c r="AP22" s="13">
        <f>AN22+AO22</f>
        <v>0</v>
      </c>
      <c r="AQ22" s="14"/>
      <c r="AR22" s="13">
        <f>AP22+AQ22</f>
        <v>0</v>
      </c>
      <c r="AS22" s="14"/>
      <c r="AT22" s="13">
        <f>AR22+AS22</f>
        <v>0</v>
      </c>
      <c r="AU22" s="14"/>
      <c r="AV22" s="13">
        <f>AT22+AU22</f>
        <v>0</v>
      </c>
      <c r="AW22" s="14"/>
      <c r="AX22" s="13">
        <f>AV22+AW22</f>
        <v>0</v>
      </c>
      <c r="AY22" s="14"/>
      <c r="AZ22" s="13">
        <f>AX22+AY22</f>
        <v>0</v>
      </c>
      <c r="BA22" s="14"/>
      <c r="BB22" s="13">
        <f>AZ22+BA22</f>
        <v>0</v>
      </c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</row>
    <row r="23" spans="1:114" hidden="1">
      <c r="A23" s="12"/>
      <c r="B23" s="8">
        <v>10</v>
      </c>
      <c r="C23" s="12"/>
      <c r="D23" s="12"/>
      <c r="E23" s="12"/>
      <c r="F23" s="12"/>
      <c r="G23" s="56" t="s">
        <v>310</v>
      </c>
      <c r="H23" s="14"/>
      <c r="I23" s="14">
        <v>49</v>
      </c>
      <c r="J23" s="13">
        <f>H23+I23</f>
        <v>49</v>
      </c>
      <c r="K23" s="14">
        <v>105</v>
      </c>
      <c r="L23" s="13">
        <f>J23+K23</f>
        <v>154</v>
      </c>
      <c r="M23" s="14">
        <v>82</v>
      </c>
      <c r="N23" s="13">
        <f>L23+M23</f>
        <v>236</v>
      </c>
      <c r="O23" s="14">
        <v>41</v>
      </c>
      <c r="P23" s="13">
        <f>N23+O23</f>
        <v>277</v>
      </c>
      <c r="Q23" s="14">
        <v>47</v>
      </c>
      <c r="R23" s="13">
        <f>P23+Q23</f>
        <v>324</v>
      </c>
      <c r="S23" s="14">
        <v>8</v>
      </c>
      <c r="T23" s="13">
        <f>R23+S23</f>
        <v>332</v>
      </c>
      <c r="U23" s="14">
        <v>18</v>
      </c>
      <c r="V23" s="13">
        <f>T23+U23</f>
        <v>350</v>
      </c>
      <c r="W23" s="14">
        <v>29</v>
      </c>
      <c r="X23" s="13">
        <f>V23+W23</f>
        <v>379</v>
      </c>
      <c r="Y23" s="14">
        <v>9</v>
      </c>
      <c r="Z23" s="13">
        <f>X23+Y23</f>
        <v>388</v>
      </c>
      <c r="AA23" s="14">
        <v>43</v>
      </c>
      <c r="AB23" s="13">
        <f>Z23+AA23</f>
        <v>431</v>
      </c>
      <c r="AC23" s="14">
        <v>74</v>
      </c>
      <c r="AD23" s="13"/>
      <c r="AE23" s="14"/>
      <c r="AF23" s="13">
        <f>AD23+AE23</f>
        <v>0</v>
      </c>
      <c r="AG23" s="14"/>
      <c r="AH23" s="13">
        <f>AF23+AG23</f>
        <v>0</v>
      </c>
      <c r="AI23" s="14"/>
      <c r="AJ23" s="13">
        <f>AH23+AI23</f>
        <v>0</v>
      </c>
      <c r="AK23" s="14"/>
      <c r="AL23" s="13">
        <f>AJ23+AK23</f>
        <v>0</v>
      </c>
      <c r="AM23" s="14"/>
      <c r="AN23" s="13">
        <f>AL23+AM23</f>
        <v>0</v>
      </c>
      <c r="AO23" s="14"/>
      <c r="AP23" s="13">
        <f>AN23+AO23</f>
        <v>0</v>
      </c>
      <c r="AQ23" s="14"/>
      <c r="AR23" s="13">
        <f>AP23+AQ23</f>
        <v>0</v>
      </c>
      <c r="AS23" s="14"/>
      <c r="AT23" s="13">
        <f>AR23+AS23</f>
        <v>0</v>
      </c>
      <c r="AU23" s="14"/>
      <c r="AV23" s="13">
        <f>AT23+AU23</f>
        <v>0</v>
      </c>
      <c r="AW23" s="14"/>
      <c r="AX23" s="13">
        <f>AV23+AW23</f>
        <v>0</v>
      </c>
      <c r="AY23" s="14"/>
      <c r="AZ23" s="13">
        <f>AX23+AY23</f>
        <v>0</v>
      </c>
      <c r="BA23" s="14"/>
      <c r="BB23" s="13">
        <f>AZ23+BA23</f>
        <v>0</v>
      </c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</row>
    <row r="24" spans="1:114" ht="20.100000000000001" hidden="1" customHeight="1">
      <c r="A24" s="8" t="s">
        <v>33</v>
      </c>
      <c r="B24" s="8" t="s">
        <v>14</v>
      </c>
      <c r="C24" s="8"/>
      <c r="D24" s="8"/>
      <c r="E24" s="8"/>
      <c r="F24" s="8"/>
      <c r="G24" s="53" t="s">
        <v>34</v>
      </c>
      <c r="H24" s="9">
        <f t="shared" ref="H24:N24" si="60">+H25+H29</f>
        <v>0</v>
      </c>
      <c r="I24" s="9">
        <f t="shared" si="60"/>
        <v>1480</v>
      </c>
      <c r="J24" s="9">
        <f t="shared" si="60"/>
        <v>1480</v>
      </c>
      <c r="K24" s="9">
        <f t="shared" si="60"/>
        <v>38</v>
      </c>
      <c r="L24" s="9">
        <f t="shared" si="60"/>
        <v>1518</v>
      </c>
      <c r="M24" s="9">
        <f t="shared" si="60"/>
        <v>0</v>
      </c>
      <c r="N24" s="9">
        <f t="shared" si="60"/>
        <v>1518</v>
      </c>
      <c r="O24" s="9">
        <f t="shared" ref="O24:T24" si="61">+O25+O29</f>
        <v>3885</v>
      </c>
      <c r="P24" s="9">
        <f t="shared" si="61"/>
        <v>5403</v>
      </c>
      <c r="Q24" s="9">
        <f t="shared" si="61"/>
        <v>-2882</v>
      </c>
      <c r="R24" s="9">
        <f t="shared" si="61"/>
        <v>2521</v>
      </c>
      <c r="S24" s="9">
        <f t="shared" si="61"/>
        <v>1150</v>
      </c>
      <c r="T24" s="9">
        <f t="shared" si="61"/>
        <v>3671</v>
      </c>
      <c r="U24" s="9">
        <f t="shared" ref="U24:Z24" si="62">+U25+U29</f>
        <v>26</v>
      </c>
      <c r="V24" s="9">
        <f t="shared" si="62"/>
        <v>3697</v>
      </c>
      <c r="W24" s="9">
        <f t="shared" si="62"/>
        <v>-122</v>
      </c>
      <c r="X24" s="9">
        <f t="shared" si="62"/>
        <v>3575</v>
      </c>
      <c r="Y24" s="9">
        <f t="shared" si="62"/>
        <v>492</v>
      </c>
      <c r="Z24" s="9">
        <f t="shared" si="62"/>
        <v>4067</v>
      </c>
      <c r="AA24" s="9">
        <f t="shared" ref="AA24:AF24" si="63">+AA25+AA29</f>
        <v>0</v>
      </c>
      <c r="AB24" s="9">
        <f t="shared" si="63"/>
        <v>4067</v>
      </c>
      <c r="AC24" s="9">
        <f t="shared" si="63"/>
        <v>40</v>
      </c>
      <c r="AD24" s="9">
        <f t="shared" si="63"/>
        <v>0</v>
      </c>
      <c r="AE24" s="9">
        <f t="shared" si="63"/>
        <v>0</v>
      </c>
      <c r="AF24" s="9">
        <f t="shared" si="63"/>
        <v>0</v>
      </c>
      <c r="AG24" s="9">
        <f t="shared" ref="AG24:AH24" si="64">+AG25+AG29</f>
        <v>0</v>
      </c>
      <c r="AH24" s="9">
        <f t="shared" si="64"/>
        <v>0</v>
      </c>
      <c r="AI24" s="9">
        <f t="shared" ref="AI24:AJ24" si="65">+AI25+AI29</f>
        <v>0</v>
      </c>
      <c r="AJ24" s="9">
        <f t="shared" si="65"/>
        <v>0</v>
      </c>
      <c r="AK24" s="9">
        <f t="shared" ref="AK24:AL24" si="66">+AK25+AK29</f>
        <v>0</v>
      </c>
      <c r="AL24" s="9">
        <f t="shared" si="66"/>
        <v>0</v>
      </c>
      <c r="AM24" s="9">
        <f t="shared" ref="AM24:AN24" si="67">+AM25+AM29</f>
        <v>0</v>
      </c>
      <c r="AN24" s="9">
        <f t="shared" si="67"/>
        <v>0</v>
      </c>
      <c r="AO24" s="9">
        <f t="shared" ref="AO24:AP24" si="68">+AO25+AO29</f>
        <v>0</v>
      </c>
      <c r="AP24" s="9">
        <f t="shared" si="68"/>
        <v>0</v>
      </c>
      <c r="AQ24" s="9">
        <f t="shared" ref="AQ24:AR24" si="69">+AQ25+AQ29</f>
        <v>0</v>
      </c>
      <c r="AR24" s="9">
        <f t="shared" si="69"/>
        <v>0</v>
      </c>
      <c r="AS24" s="9">
        <f t="shared" ref="AS24:AT24" si="70">+AS25+AS29</f>
        <v>0</v>
      </c>
      <c r="AT24" s="9">
        <f t="shared" si="70"/>
        <v>0</v>
      </c>
      <c r="AU24" s="9">
        <f t="shared" ref="AU24:AV24" si="71">+AU25+AU29</f>
        <v>0</v>
      </c>
      <c r="AV24" s="9">
        <f t="shared" si="71"/>
        <v>0</v>
      </c>
      <c r="AW24" s="9">
        <f t="shared" ref="AW24:AX24" si="72">+AW25+AW29</f>
        <v>0</v>
      </c>
      <c r="AX24" s="9">
        <f t="shared" si="72"/>
        <v>0</v>
      </c>
      <c r="AY24" s="9">
        <f t="shared" ref="AY24:AZ24" si="73">+AY25+AY29</f>
        <v>0</v>
      </c>
      <c r="AZ24" s="9">
        <f t="shared" si="73"/>
        <v>0</v>
      </c>
      <c r="BA24" s="9">
        <f t="shared" ref="BA24:BB24" si="74">+BA25+BA29</f>
        <v>0</v>
      </c>
      <c r="BB24" s="9">
        <f t="shared" si="74"/>
        <v>0</v>
      </c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</row>
    <row r="25" spans="1:114" ht="15.75" hidden="1">
      <c r="A25" s="8" t="s">
        <v>35</v>
      </c>
      <c r="B25" s="8"/>
      <c r="C25" s="8"/>
      <c r="D25" s="8"/>
      <c r="E25" s="8"/>
      <c r="F25" s="8"/>
      <c r="G25" s="53" t="s">
        <v>36</v>
      </c>
      <c r="H25" s="9">
        <f t="shared" ref="H25:BB25" si="75">+H26</f>
        <v>0</v>
      </c>
      <c r="I25" s="9">
        <f t="shared" si="75"/>
        <v>0</v>
      </c>
      <c r="J25" s="9">
        <f t="shared" si="75"/>
        <v>0</v>
      </c>
      <c r="K25" s="9">
        <f t="shared" si="75"/>
        <v>0</v>
      </c>
      <c r="L25" s="9">
        <f t="shared" si="75"/>
        <v>0</v>
      </c>
      <c r="M25" s="9">
        <f t="shared" si="75"/>
        <v>0</v>
      </c>
      <c r="N25" s="9">
        <f t="shared" si="75"/>
        <v>0</v>
      </c>
      <c r="O25" s="9">
        <f t="shared" si="75"/>
        <v>0</v>
      </c>
      <c r="P25" s="9">
        <f t="shared" si="75"/>
        <v>0</v>
      </c>
      <c r="Q25" s="9">
        <f t="shared" si="75"/>
        <v>0</v>
      </c>
      <c r="R25" s="9">
        <f t="shared" si="75"/>
        <v>0</v>
      </c>
      <c r="S25" s="9">
        <f t="shared" si="75"/>
        <v>0</v>
      </c>
      <c r="T25" s="9">
        <f t="shared" si="75"/>
        <v>0</v>
      </c>
      <c r="U25" s="9">
        <f t="shared" si="75"/>
        <v>0</v>
      </c>
      <c r="V25" s="9">
        <f t="shared" si="75"/>
        <v>0</v>
      </c>
      <c r="W25" s="9">
        <f t="shared" si="75"/>
        <v>0</v>
      </c>
      <c r="X25" s="9">
        <f t="shared" si="75"/>
        <v>0</v>
      </c>
      <c r="Y25" s="9">
        <f t="shared" si="75"/>
        <v>0</v>
      </c>
      <c r="Z25" s="9">
        <f t="shared" si="75"/>
        <v>0</v>
      </c>
      <c r="AA25" s="9">
        <f t="shared" si="75"/>
        <v>0</v>
      </c>
      <c r="AB25" s="9">
        <f t="shared" si="75"/>
        <v>0</v>
      </c>
      <c r="AC25" s="9">
        <f t="shared" si="75"/>
        <v>0</v>
      </c>
      <c r="AD25" s="9">
        <f t="shared" si="75"/>
        <v>0</v>
      </c>
      <c r="AE25" s="9">
        <f t="shared" si="75"/>
        <v>0</v>
      </c>
      <c r="AF25" s="9">
        <f t="shared" si="75"/>
        <v>0</v>
      </c>
      <c r="AG25" s="9">
        <f t="shared" si="75"/>
        <v>0</v>
      </c>
      <c r="AH25" s="9">
        <f t="shared" si="75"/>
        <v>0</v>
      </c>
      <c r="AI25" s="9">
        <f t="shared" si="75"/>
        <v>0</v>
      </c>
      <c r="AJ25" s="9">
        <f t="shared" si="75"/>
        <v>0</v>
      </c>
      <c r="AK25" s="9">
        <f t="shared" si="75"/>
        <v>0</v>
      </c>
      <c r="AL25" s="9">
        <f t="shared" si="75"/>
        <v>0</v>
      </c>
      <c r="AM25" s="9">
        <f t="shared" si="75"/>
        <v>0</v>
      </c>
      <c r="AN25" s="9">
        <f t="shared" si="75"/>
        <v>0</v>
      </c>
      <c r="AO25" s="9">
        <f t="shared" si="75"/>
        <v>0</v>
      </c>
      <c r="AP25" s="9">
        <f t="shared" si="75"/>
        <v>0</v>
      </c>
      <c r="AQ25" s="9">
        <f t="shared" si="75"/>
        <v>0</v>
      </c>
      <c r="AR25" s="9">
        <f t="shared" si="75"/>
        <v>0</v>
      </c>
      <c r="AS25" s="9">
        <f t="shared" si="75"/>
        <v>0</v>
      </c>
      <c r="AT25" s="9">
        <f t="shared" si="75"/>
        <v>0</v>
      </c>
      <c r="AU25" s="9">
        <f t="shared" si="75"/>
        <v>0</v>
      </c>
      <c r="AV25" s="9">
        <f t="shared" si="75"/>
        <v>0</v>
      </c>
      <c r="AW25" s="9">
        <f t="shared" si="75"/>
        <v>0</v>
      </c>
      <c r="AX25" s="9">
        <f t="shared" si="75"/>
        <v>0</v>
      </c>
      <c r="AY25" s="9">
        <f t="shared" si="75"/>
        <v>0</v>
      </c>
      <c r="AZ25" s="9">
        <f t="shared" si="75"/>
        <v>0</v>
      </c>
      <c r="BA25" s="9">
        <f t="shared" si="75"/>
        <v>0</v>
      </c>
      <c r="BB25" s="9">
        <f t="shared" si="75"/>
        <v>0</v>
      </c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</row>
    <row r="26" spans="1:114" ht="15.75" hidden="1">
      <c r="A26" s="8" t="s">
        <v>37</v>
      </c>
      <c r="B26" s="8"/>
      <c r="C26" s="8"/>
      <c r="D26" s="8"/>
      <c r="E26" s="8"/>
      <c r="F26" s="8"/>
      <c r="G26" s="53" t="s">
        <v>38</v>
      </c>
      <c r="H26" s="9">
        <f t="shared" ref="H26:N26" si="76">+H27+H28</f>
        <v>0</v>
      </c>
      <c r="I26" s="9">
        <f t="shared" si="76"/>
        <v>0</v>
      </c>
      <c r="J26" s="9">
        <f t="shared" si="76"/>
        <v>0</v>
      </c>
      <c r="K26" s="9">
        <f t="shared" si="76"/>
        <v>0</v>
      </c>
      <c r="L26" s="9">
        <f t="shared" si="76"/>
        <v>0</v>
      </c>
      <c r="M26" s="9">
        <f t="shared" si="76"/>
        <v>0</v>
      </c>
      <c r="N26" s="9">
        <f t="shared" si="76"/>
        <v>0</v>
      </c>
      <c r="O26" s="9">
        <f t="shared" ref="O26:T26" si="77">+O27+O28</f>
        <v>0</v>
      </c>
      <c r="P26" s="9">
        <f t="shared" si="77"/>
        <v>0</v>
      </c>
      <c r="Q26" s="9">
        <f t="shared" si="77"/>
        <v>0</v>
      </c>
      <c r="R26" s="9">
        <f t="shared" si="77"/>
        <v>0</v>
      </c>
      <c r="S26" s="9">
        <f t="shared" si="77"/>
        <v>0</v>
      </c>
      <c r="T26" s="9">
        <f t="shared" si="77"/>
        <v>0</v>
      </c>
      <c r="U26" s="9">
        <f t="shared" ref="U26:Z26" si="78">+U27+U28</f>
        <v>0</v>
      </c>
      <c r="V26" s="9">
        <f t="shared" si="78"/>
        <v>0</v>
      </c>
      <c r="W26" s="9">
        <f t="shared" si="78"/>
        <v>0</v>
      </c>
      <c r="X26" s="9">
        <f t="shared" si="78"/>
        <v>0</v>
      </c>
      <c r="Y26" s="9">
        <f t="shared" si="78"/>
        <v>0</v>
      </c>
      <c r="Z26" s="9">
        <f t="shared" si="78"/>
        <v>0</v>
      </c>
      <c r="AA26" s="9">
        <f t="shared" ref="AA26:AF26" si="79">+AA27+AA28</f>
        <v>0</v>
      </c>
      <c r="AB26" s="9">
        <f t="shared" si="79"/>
        <v>0</v>
      </c>
      <c r="AC26" s="9">
        <f t="shared" si="79"/>
        <v>0</v>
      </c>
      <c r="AD26" s="9">
        <f t="shared" si="79"/>
        <v>0</v>
      </c>
      <c r="AE26" s="9">
        <f t="shared" si="79"/>
        <v>0</v>
      </c>
      <c r="AF26" s="9">
        <f t="shared" si="79"/>
        <v>0</v>
      </c>
      <c r="AG26" s="9">
        <f t="shared" ref="AG26:AH26" si="80">+AG27+AG28</f>
        <v>0</v>
      </c>
      <c r="AH26" s="9">
        <f t="shared" si="80"/>
        <v>0</v>
      </c>
      <c r="AI26" s="9">
        <f t="shared" ref="AI26:AJ26" si="81">+AI27+AI28</f>
        <v>0</v>
      </c>
      <c r="AJ26" s="9">
        <f t="shared" si="81"/>
        <v>0</v>
      </c>
      <c r="AK26" s="9">
        <f t="shared" ref="AK26:AL26" si="82">+AK27+AK28</f>
        <v>0</v>
      </c>
      <c r="AL26" s="9">
        <f t="shared" si="82"/>
        <v>0</v>
      </c>
      <c r="AM26" s="9">
        <f t="shared" ref="AM26:AN26" si="83">+AM27+AM28</f>
        <v>0</v>
      </c>
      <c r="AN26" s="9">
        <f t="shared" si="83"/>
        <v>0</v>
      </c>
      <c r="AO26" s="9">
        <f t="shared" ref="AO26:AP26" si="84">+AO27+AO28</f>
        <v>0</v>
      </c>
      <c r="AP26" s="9">
        <f t="shared" si="84"/>
        <v>0</v>
      </c>
      <c r="AQ26" s="9">
        <f t="shared" ref="AQ26:AR26" si="85">+AQ27+AQ28</f>
        <v>0</v>
      </c>
      <c r="AR26" s="9">
        <f t="shared" si="85"/>
        <v>0</v>
      </c>
      <c r="AS26" s="9">
        <f t="shared" ref="AS26:AT26" si="86">+AS27+AS28</f>
        <v>0</v>
      </c>
      <c r="AT26" s="9">
        <f t="shared" si="86"/>
        <v>0</v>
      </c>
      <c r="AU26" s="9">
        <f t="shared" ref="AU26:AV26" si="87">+AU27+AU28</f>
        <v>0</v>
      </c>
      <c r="AV26" s="9">
        <f t="shared" si="87"/>
        <v>0</v>
      </c>
      <c r="AW26" s="9">
        <f t="shared" ref="AW26:AX26" si="88">+AW27+AW28</f>
        <v>0</v>
      </c>
      <c r="AX26" s="9">
        <f t="shared" si="88"/>
        <v>0</v>
      </c>
      <c r="AY26" s="9">
        <f t="shared" ref="AY26:AZ26" si="89">+AY27+AY28</f>
        <v>0</v>
      </c>
      <c r="AZ26" s="9">
        <f t="shared" si="89"/>
        <v>0</v>
      </c>
      <c r="BA26" s="9">
        <f t="shared" ref="BA26:BB26" si="90">+BA27+BA28</f>
        <v>0</v>
      </c>
      <c r="BB26" s="9">
        <f t="shared" si="90"/>
        <v>0</v>
      </c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</row>
    <row r="27" spans="1:114" hidden="1">
      <c r="A27" s="12"/>
      <c r="B27" s="12" t="s">
        <v>39</v>
      </c>
      <c r="C27" s="12"/>
      <c r="D27" s="12"/>
      <c r="E27" s="12"/>
      <c r="F27" s="12"/>
      <c r="G27" s="55" t="s">
        <v>40</v>
      </c>
      <c r="H27" s="13"/>
      <c r="I27" s="13"/>
      <c r="J27" s="13">
        <f>H27+I27</f>
        <v>0</v>
      </c>
      <c r="K27" s="13"/>
      <c r="L27" s="13">
        <f>J27+K27</f>
        <v>0</v>
      </c>
      <c r="M27" s="13"/>
      <c r="N27" s="13">
        <f>L27+M27</f>
        <v>0</v>
      </c>
      <c r="O27" s="13"/>
      <c r="P27" s="13">
        <f>N27+O27</f>
        <v>0</v>
      </c>
      <c r="Q27" s="13"/>
      <c r="R27" s="13">
        <f>P27+Q27</f>
        <v>0</v>
      </c>
      <c r="S27" s="13"/>
      <c r="T27" s="13">
        <f>R27+S27</f>
        <v>0</v>
      </c>
      <c r="U27" s="13"/>
      <c r="V27" s="13">
        <f>T27+U27</f>
        <v>0</v>
      </c>
      <c r="W27" s="13"/>
      <c r="X27" s="13">
        <f>V27+W27</f>
        <v>0</v>
      </c>
      <c r="Y27" s="13"/>
      <c r="Z27" s="13">
        <f>X27+Y27</f>
        <v>0</v>
      </c>
      <c r="AA27" s="13"/>
      <c r="AB27" s="13">
        <f>Z27+AA27</f>
        <v>0</v>
      </c>
      <c r="AC27" s="13"/>
      <c r="AD27" s="13">
        <f>AB27+AC27</f>
        <v>0</v>
      </c>
      <c r="AE27" s="13"/>
      <c r="AF27" s="13">
        <f>AD27+AE27</f>
        <v>0</v>
      </c>
      <c r="AG27" s="13"/>
      <c r="AH27" s="13">
        <f>AF27+AG27</f>
        <v>0</v>
      </c>
      <c r="AI27" s="13"/>
      <c r="AJ27" s="13">
        <f>AH27+AI27</f>
        <v>0</v>
      </c>
      <c r="AK27" s="13"/>
      <c r="AL27" s="13">
        <f>AJ27+AK27</f>
        <v>0</v>
      </c>
      <c r="AM27" s="13"/>
      <c r="AN27" s="13">
        <f>AL27+AM27</f>
        <v>0</v>
      </c>
      <c r="AO27" s="13"/>
      <c r="AP27" s="13">
        <f>AN27+AO27</f>
        <v>0</v>
      </c>
      <c r="AQ27" s="13"/>
      <c r="AR27" s="13">
        <f>AP27+AQ27</f>
        <v>0</v>
      </c>
      <c r="AS27" s="13"/>
      <c r="AT27" s="13">
        <f>AR27+AS27</f>
        <v>0</v>
      </c>
      <c r="AU27" s="13"/>
      <c r="AV27" s="13">
        <f>AT27+AU27</f>
        <v>0</v>
      </c>
      <c r="AW27" s="13"/>
      <c r="AX27" s="13">
        <f>AV27+AW27</f>
        <v>0</v>
      </c>
      <c r="AY27" s="13"/>
      <c r="AZ27" s="13">
        <f>AX27+AY27</f>
        <v>0</v>
      </c>
      <c r="BA27" s="13"/>
      <c r="BB27" s="13">
        <f>AZ27+BA27</f>
        <v>0</v>
      </c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</row>
    <row r="28" spans="1:114" hidden="1">
      <c r="A28" s="12"/>
      <c r="B28" s="12" t="s">
        <v>14</v>
      </c>
      <c r="C28" s="12"/>
      <c r="D28" s="12"/>
      <c r="E28" s="12"/>
      <c r="F28" s="12"/>
      <c r="G28" s="55" t="s">
        <v>41</v>
      </c>
      <c r="H28" s="13"/>
      <c r="I28" s="13"/>
      <c r="J28" s="13">
        <f>H28+I28</f>
        <v>0</v>
      </c>
      <c r="K28" s="13"/>
      <c r="L28" s="13">
        <f>J28+K28</f>
        <v>0</v>
      </c>
      <c r="M28" s="13"/>
      <c r="N28" s="13">
        <f>L28+M28</f>
        <v>0</v>
      </c>
      <c r="O28" s="13"/>
      <c r="P28" s="13">
        <f>N28+O28</f>
        <v>0</v>
      </c>
      <c r="Q28" s="13"/>
      <c r="R28" s="13">
        <f>P28+Q28</f>
        <v>0</v>
      </c>
      <c r="S28" s="13"/>
      <c r="T28" s="13">
        <f>R28+S28</f>
        <v>0</v>
      </c>
      <c r="U28" s="13"/>
      <c r="V28" s="13">
        <f>T28+U28</f>
        <v>0</v>
      </c>
      <c r="W28" s="13"/>
      <c r="X28" s="13">
        <f>V28+W28</f>
        <v>0</v>
      </c>
      <c r="Y28" s="13"/>
      <c r="Z28" s="13">
        <f>X28+Y28</f>
        <v>0</v>
      </c>
      <c r="AA28" s="13"/>
      <c r="AB28" s="13">
        <f>Z28+AA28</f>
        <v>0</v>
      </c>
      <c r="AC28" s="13"/>
      <c r="AD28" s="13">
        <f>AB28+AC28</f>
        <v>0</v>
      </c>
      <c r="AE28" s="13"/>
      <c r="AF28" s="13">
        <f>AD28+AE28</f>
        <v>0</v>
      </c>
      <c r="AG28" s="13"/>
      <c r="AH28" s="13">
        <f>AF28+AG28</f>
        <v>0</v>
      </c>
      <c r="AI28" s="13"/>
      <c r="AJ28" s="13">
        <f>AH28+AI28</f>
        <v>0</v>
      </c>
      <c r="AK28" s="13"/>
      <c r="AL28" s="13">
        <f>AJ28+AK28</f>
        <v>0</v>
      </c>
      <c r="AM28" s="13"/>
      <c r="AN28" s="13">
        <f>AL28+AM28</f>
        <v>0</v>
      </c>
      <c r="AO28" s="13"/>
      <c r="AP28" s="13">
        <f>AN28+AO28</f>
        <v>0</v>
      </c>
      <c r="AQ28" s="13"/>
      <c r="AR28" s="13">
        <f>AP28+AQ28</f>
        <v>0</v>
      </c>
      <c r="AS28" s="13"/>
      <c r="AT28" s="13">
        <f>AR28+AS28</f>
        <v>0</v>
      </c>
      <c r="AU28" s="13"/>
      <c r="AV28" s="13">
        <f>AT28+AU28</f>
        <v>0</v>
      </c>
      <c r="AW28" s="13"/>
      <c r="AX28" s="13">
        <f>AV28+AW28</f>
        <v>0</v>
      </c>
      <c r="AY28" s="13"/>
      <c r="AZ28" s="13">
        <f>AX28+AY28</f>
        <v>0</v>
      </c>
      <c r="BA28" s="13"/>
      <c r="BB28" s="13">
        <f>AZ28+BA28</f>
        <v>0</v>
      </c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</row>
    <row r="29" spans="1:114" ht="15.75" hidden="1">
      <c r="A29" s="8" t="s">
        <v>42</v>
      </c>
      <c r="B29" s="8"/>
      <c r="C29" s="8"/>
      <c r="D29" s="8"/>
      <c r="E29" s="8"/>
      <c r="F29" s="8"/>
      <c r="G29" s="58" t="s">
        <v>43</v>
      </c>
      <c r="H29" s="9">
        <f t="shared" ref="H29:BB29" si="91">+H30</f>
        <v>0</v>
      </c>
      <c r="I29" s="9">
        <f t="shared" si="91"/>
        <v>1480</v>
      </c>
      <c r="J29" s="9">
        <f t="shared" si="91"/>
        <v>1480</v>
      </c>
      <c r="K29" s="9">
        <f t="shared" si="91"/>
        <v>38</v>
      </c>
      <c r="L29" s="9">
        <f t="shared" si="91"/>
        <v>1518</v>
      </c>
      <c r="M29" s="9">
        <f t="shared" si="91"/>
        <v>0</v>
      </c>
      <c r="N29" s="9">
        <f t="shared" si="91"/>
        <v>1518</v>
      </c>
      <c r="O29" s="9">
        <f t="shared" si="91"/>
        <v>3885</v>
      </c>
      <c r="P29" s="9">
        <f t="shared" si="91"/>
        <v>5403</v>
      </c>
      <c r="Q29" s="9">
        <f t="shared" si="91"/>
        <v>-2882</v>
      </c>
      <c r="R29" s="9">
        <f t="shared" si="91"/>
        <v>2521</v>
      </c>
      <c r="S29" s="9">
        <f t="shared" si="91"/>
        <v>1150</v>
      </c>
      <c r="T29" s="9">
        <f t="shared" si="91"/>
        <v>3671</v>
      </c>
      <c r="U29" s="9">
        <f t="shared" si="91"/>
        <v>26</v>
      </c>
      <c r="V29" s="9">
        <f t="shared" si="91"/>
        <v>3697</v>
      </c>
      <c r="W29" s="9">
        <f t="shared" si="91"/>
        <v>-122</v>
      </c>
      <c r="X29" s="9">
        <f t="shared" si="91"/>
        <v>3575</v>
      </c>
      <c r="Y29" s="9">
        <f t="shared" si="91"/>
        <v>492</v>
      </c>
      <c r="Z29" s="9">
        <f t="shared" si="91"/>
        <v>4067</v>
      </c>
      <c r="AA29" s="9">
        <f t="shared" si="91"/>
        <v>0</v>
      </c>
      <c r="AB29" s="9">
        <f t="shared" si="91"/>
        <v>4067</v>
      </c>
      <c r="AC29" s="9">
        <f t="shared" si="91"/>
        <v>40</v>
      </c>
      <c r="AD29" s="9">
        <f t="shared" si="91"/>
        <v>0</v>
      </c>
      <c r="AE29" s="9">
        <f t="shared" si="91"/>
        <v>0</v>
      </c>
      <c r="AF29" s="9">
        <f t="shared" si="91"/>
        <v>0</v>
      </c>
      <c r="AG29" s="9">
        <f t="shared" si="91"/>
        <v>0</v>
      </c>
      <c r="AH29" s="9">
        <f t="shared" si="91"/>
        <v>0</v>
      </c>
      <c r="AI29" s="9">
        <f t="shared" si="91"/>
        <v>0</v>
      </c>
      <c r="AJ29" s="9">
        <f t="shared" si="91"/>
        <v>0</v>
      </c>
      <c r="AK29" s="9">
        <f t="shared" si="91"/>
        <v>0</v>
      </c>
      <c r="AL29" s="9">
        <f t="shared" si="91"/>
        <v>0</v>
      </c>
      <c r="AM29" s="9">
        <f t="shared" si="91"/>
        <v>0</v>
      </c>
      <c r="AN29" s="9">
        <f t="shared" si="91"/>
        <v>0</v>
      </c>
      <c r="AO29" s="9">
        <f t="shared" si="91"/>
        <v>0</v>
      </c>
      <c r="AP29" s="9">
        <f t="shared" si="91"/>
        <v>0</v>
      </c>
      <c r="AQ29" s="9">
        <f t="shared" si="91"/>
        <v>0</v>
      </c>
      <c r="AR29" s="9">
        <f t="shared" si="91"/>
        <v>0</v>
      </c>
      <c r="AS29" s="9">
        <f t="shared" si="91"/>
        <v>0</v>
      </c>
      <c r="AT29" s="9">
        <f t="shared" si="91"/>
        <v>0</v>
      </c>
      <c r="AU29" s="9">
        <f t="shared" si="91"/>
        <v>0</v>
      </c>
      <c r="AV29" s="9">
        <f t="shared" si="91"/>
        <v>0</v>
      </c>
      <c r="AW29" s="9">
        <f t="shared" si="91"/>
        <v>0</v>
      </c>
      <c r="AX29" s="9">
        <f t="shared" si="91"/>
        <v>0</v>
      </c>
      <c r="AY29" s="9">
        <f t="shared" si="91"/>
        <v>0</v>
      </c>
      <c r="AZ29" s="9">
        <f t="shared" si="91"/>
        <v>0</v>
      </c>
      <c r="BA29" s="9">
        <f t="shared" si="91"/>
        <v>0</v>
      </c>
      <c r="BB29" s="9">
        <f t="shared" si="91"/>
        <v>0</v>
      </c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</row>
    <row r="30" spans="1:114" ht="15.75" hidden="1">
      <c r="A30" s="8" t="s">
        <v>44</v>
      </c>
      <c r="B30" s="8"/>
      <c r="C30" s="8"/>
      <c r="D30" s="8"/>
      <c r="E30" s="8"/>
      <c r="F30" s="8"/>
      <c r="G30" s="58" t="s">
        <v>45</v>
      </c>
      <c r="H30" s="9">
        <f t="shared" ref="H30:N30" si="92">+H31+H32</f>
        <v>0</v>
      </c>
      <c r="I30" s="9">
        <f t="shared" si="92"/>
        <v>1480</v>
      </c>
      <c r="J30" s="9">
        <f t="shared" si="92"/>
        <v>1480</v>
      </c>
      <c r="K30" s="9">
        <f t="shared" si="92"/>
        <v>38</v>
      </c>
      <c r="L30" s="9">
        <f t="shared" si="92"/>
        <v>1518</v>
      </c>
      <c r="M30" s="9">
        <f t="shared" si="92"/>
        <v>0</v>
      </c>
      <c r="N30" s="9">
        <f t="shared" si="92"/>
        <v>1518</v>
      </c>
      <c r="O30" s="9">
        <f t="shared" ref="O30:T30" si="93">+O31+O32</f>
        <v>3885</v>
      </c>
      <c r="P30" s="9">
        <f t="shared" si="93"/>
        <v>5403</v>
      </c>
      <c r="Q30" s="9">
        <f t="shared" si="93"/>
        <v>-2882</v>
      </c>
      <c r="R30" s="9">
        <f t="shared" si="93"/>
        <v>2521</v>
      </c>
      <c r="S30" s="9">
        <f t="shared" si="93"/>
        <v>1150</v>
      </c>
      <c r="T30" s="9">
        <f t="shared" si="93"/>
        <v>3671</v>
      </c>
      <c r="U30" s="9">
        <f t="shared" ref="U30:Z30" si="94">+U31+U32</f>
        <v>26</v>
      </c>
      <c r="V30" s="9">
        <f t="shared" si="94"/>
        <v>3697</v>
      </c>
      <c r="W30" s="9">
        <f t="shared" si="94"/>
        <v>-122</v>
      </c>
      <c r="X30" s="9">
        <f t="shared" si="94"/>
        <v>3575</v>
      </c>
      <c r="Y30" s="9">
        <f t="shared" si="94"/>
        <v>492</v>
      </c>
      <c r="Z30" s="9">
        <f t="shared" si="94"/>
        <v>4067</v>
      </c>
      <c r="AA30" s="9">
        <f t="shared" ref="AA30:AF30" si="95">+AA31+AA32</f>
        <v>0</v>
      </c>
      <c r="AB30" s="9">
        <f t="shared" si="95"/>
        <v>4067</v>
      </c>
      <c r="AC30" s="9">
        <f t="shared" si="95"/>
        <v>40</v>
      </c>
      <c r="AD30" s="9">
        <f t="shared" si="95"/>
        <v>0</v>
      </c>
      <c r="AE30" s="9">
        <f t="shared" si="95"/>
        <v>0</v>
      </c>
      <c r="AF30" s="9">
        <f t="shared" si="95"/>
        <v>0</v>
      </c>
      <c r="AG30" s="9">
        <f t="shared" ref="AG30:AH30" si="96">+AG31+AG32</f>
        <v>0</v>
      </c>
      <c r="AH30" s="9">
        <f t="shared" si="96"/>
        <v>0</v>
      </c>
      <c r="AI30" s="9">
        <f t="shared" ref="AI30:AJ30" si="97">+AI31+AI32</f>
        <v>0</v>
      </c>
      <c r="AJ30" s="9">
        <f t="shared" si="97"/>
        <v>0</v>
      </c>
      <c r="AK30" s="9">
        <f t="shared" ref="AK30:AL30" si="98">+AK31+AK32</f>
        <v>0</v>
      </c>
      <c r="AL30" s="9">
        <f t="shared" si="98"/>
        <v>0</v>
      </c>
      <c r="AM30" s="9">
        <f t="shared" ref="AM30:AN30" si="99">+AM31+AM32</f>
        <v>0</v>
      </c>
      <c r="AN30" s="9">
        <f t="shared" si="99"/>
        <v>0</v>
      </c>
      <c r="AO30" s="9">
        <f t="shared" ref="AO30:AP30" si="100">+AO31+AO32</f>
        <v>0</v>
      </c>
      <c r="AP30" s="9">
        <f t="shared" si="100"/>
        <v>0</v>
      </c>
      <c r="AQ30" s="9">
        <f t="shared" ref="AQ30:AR30" si="101">+AQ31+AQ32</f>
        <v>0</v>
      </c>
      <c r="AR30" s="9">
        <f t="shared" si="101"/>
        <v>0</v>
      </c>
      <c r="AS30" s="9">
        <f t="shared" ref="AS30:AT30" si="102">+AS31+AS32</f>
        <v>0</v>
      </c>
      <c r="AT30" s="9">
        <f t="shared" si="102"/>
        <v>0</v>
      </c>
      <c r="AU30" s="9">
        <f t="shared" ref="AU30:AV30" si="103">+AU31+AU32</f>
        <v>0</v>
      </c>
      <c r="AV30" s="9">
        <f t="shared" si="103"/>
        <v>0</v>
      </c>
      <c r="AW30" s="9">
        <f t="shared" ref="AW30:AX30" si="104">+AW31+AW32</f>
        <v>0</v>
      </c>
      <c r="AX30" s="9">
        <f t="shared" si="104"/>
        <v>0</v>
      </c>
      <c r="AY30" s="9">
        <f t="shared" ref="AY30:AZ30" si="105">+AY31+AY32</f>
        <v>0</v>
      </c>
      <c r="AZ30" s="9">
        <f t="shared" si="105"/>
        <v>0</v>
      </c>
      <c r="BA30" s="9">
        <f t="shared" ref="BA30:BB30" si="106">+BA31+BA32</f>
        <v>0</v>
      </c>
      <c r="BB30" s="9">
        <f t="shared" si="106"/>
        <v>0</v>
      </c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</row>
    <row r="31" spans="1:114" hidden="1">
      <c r="A31" s="12"/>
      <c r="B31" s="12">
        <v>12</v>
      </c>
      <c r="C31" s="12"/>
      <c r="D31" s="12"/>
      <c r="E31" s="12"/>
      <c r="F31" s="12"/>
      <c r="G31" s="59" t="s">
        <v>46</v>
      </c>
      <c r="H31" s="13"/>
      <c r="I31" s="13"/>
      <c r="J31" s="13">
        <f>H31+I31</f>
        <v>0</v>
      </c>
      <c r="K31" s="13"/>
      <c r="L31" s="13">
        <f>J31+K31</f>
        <v>0</v>
      </c>
      <c r="M31" s="13"/>
      <c r="N31" s="13">
        <f>L31+M31</f>
        <v>0</v>
      </c>
      <c r="O31" s="13"/>
      <c r="P31" s="13">
        <f>N31+O31</f>
        <v>0</v>
      </c>
      <c r="Q31" s="13"/>
      <c r="R31" s="13">
        <f>P31+Q31</f>
        <v>0</v>
      </c>
      <c r="S31" s="13"/>
      <c r="T31" s="13">
        <f>R31+S31</f>
        <v>0</v>
      </c>
      <c r="U31" s="13"/>
      <c r="V31" s="13">
        <f>T31+U31</f>
        <v>0</v>
      </c>
      <c r="W31" s="13"/>
      <c r="X31" s="13">
        <f>V31+W31</f>
        <v>0</v>
      </c>
      <c r="Y31" s="13"/>
      <c r="Z31" s="13">
        <f>X31+Y31</f>
        <v>0</v>
      </c>
      <c r="AA31" s="13"/>
      <c r="AB31" s="13">
        <f>Z31+AA31</f>
        <v>0</v>
      </c>
      <c r="AC31" s="13"/>
      <c r="AD31" s="13">
        <f>AB31+AC31</f>
        <v>0</v>
      </c>
      <c r="AE31" s="13"/>
      <c r="AF31" s="13">
        <f>AD31+AE31</f>
        <v>0</v>
      </c>
      <c r="AG31" s="13"/>
      <c r="AH31" s="13">
        <f>AF31+AG31</f>
        <v>0</v>
      </c>
      <c r="AI31" s="13"/>
      <c r="AJ31" s="13">
        <f>AH31+AI31</f>
        <v>0</v>
      </c>
      <c r="AK31" s="13"/>
      <c r="AL31" s="13">
        <f>AJ31+AK31</f>
        <v>0</v>
      </c>
      <c r="AM31" s="13"/>
      <c r="AN31" s="13">
        <f>AL31+AM31</f>
        <v>0</v>
      </c>
      <c r="AO31" s="13"/>
      <c r="AP31" s="13">
        <f>AN31+AO31</f>
        <v>0</v>
      </c>
      <c r="AQ31" s="13"/>
      <c r="AR31" s="13">
        <f>AP31+AQ31</f>
        <v>0</v>
      </c>
      <c r="AS31" s="13"/>
      <c r="AT31" s="13">
        <f>AR31+AS31</f>
        <v>0</v>
      </c>
      <c r="AU31" s="13"/>
      <c r="AV31" s="13">
        <f>AT31+AU31</f>
        <v>0</v>
      </c>
      <c r="AW31" s="13"/>
      <c r="AX31" s="13">
        <f>AV31+AW31</f>
        <v>0</v>
      </c>
      <c r="AY31" s="13"/>
      <c r="AZ31" s="13">
        <f>AX31+AY31</f>
        <v>0</v>
      </c>
      <c r="BA31" s="13"/>
      <c r="BB31" s="13">
        <f>AZ31+BA31</f>
        <v>0</v>
      </c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</row>
    <row r="32" spans="1:114" hidden="1">
      <c r="A32" s="12"/>
      <c r="B32" s="12" t="s">
        <v>47</v>
      </c>
      <c r="C32" s="12"/>
      <c r="D32" s="12"/>
      <c r="E32" s="12"/>
      <c r="F32" s="12"/>
      <c r="G32" s="59" t="s">
        <v>48</v>
      </c>
      <c r="H32" s="13"/>
      <c r="I32" s="13">
        <v>1480</v>
      </c>
      <c r="J32" s="13">
        <f>H32+I32</f>
        <v>1480</v>
      </c>
      <c r="K32" s="13">
        <v>38</v>
      </c>
      <c r="L32" s="13">
        <f>J32+K32</f>
        <v>1518</v>
      </c>
      <c r="M32" s="13"/>
      <c r="N32" s="13">
        <f>L32+M32</f>
        <v>1518</v>
      </c>
      <c r="O32" s="13">
        <v>3885</v>
      </c>
      <c r="P32" s="13">
        <f>N32+O32</f>
        <v>5403</v>
      </c>
      <c r="Q32" s="13">
        <v>-2882</v>
      </c>
      <c r="R32" s="13">
        <f>P32+Q32</f>
        <v>2521</v>
      </c>
      <c r="S32" s="13">
        <v>1150</v>
      </c>
      <c r="T32" s="13">
        <f>R32+S32</f>
        <v>3671</v>
      </c>
      <c r="U32" s="13">
        <v>26</v>
      </c>
      <c r="V32" s="13">
        <f>T32+U32</f>
        <v>3697</v>
      </c>
      <c r="W32" s="13">
        <v>-122</v>
      </c>
      <c r="X32" s="13">
        <f>V32+W32</f>
        <v>3575</v>
      </c>
      <c r="Y32" s="13">
        <v>492</v>
      </c>
      <c r="Z32" s="13">
        <f>X32+Y32</f>
        <v>4067</v>
      </c>
      <c r="AA32" s="13"/>
      <c r="AB32" s="13">
        <f>Z32+AA32</f>
        <v>4067</v>
      </c>
      <c r="AC32" s="13">
        <v>40</v>
      </c>
      <c r="AD32" s="13"/>
      <c r="AE32" s="13"/>
      <c r="AF32" s="13">
        <f>AD32+AE32</f>
        <v>0</v>
      </c>
      <c r="AG32" s="13"/>
      <c r="AH32" s="13">
        <f>AF32+AG32</f>
        <v>0</v>
      </c>
      <c r="AI32" s="13"/>
      <c r="AJ32" s="13">
        <f>AH32+AI32</f>
        <v>0</v>
      </c>
      <c r="AK32" s="13"/>
      <c r="AL32" s="13">
        <f>AJ32+AK32</f>
        <v>0</v>
      </c>
      <c r="AM32" s="13"/>
      <c r="AN32" s="13">
        <f>AL32+AM32</f>
        <v>0</v>
      </c>
      <c r="AO32" s="13"/>
      <c r="AP32" s="13">
        <f>AN32+AO32</f>
        <v>0</v>
      </c>
      <c r="AQ32" s="13"/>
      <c r="AR32" s="13">
        <f>AP32+AQ32</f>
        <v>0</v>
      </c>
      <c r="AS32" s="13"/>
      <c r="AT32" s="13">
        <f>AR32+AS32</f>
        <v>0</v>
      </c>
      <c r="AU32" s="13"/>
      <c r="AV32" s="13">
        <f>AT32+AU32</f>
        <v>0</v>
      </c>
      <c r="AW32" s="13"/>
      <c r="AX32" s="13">
        <f>AV32+AW32</f>
        <v>0</v>
      </c>
      <c r="AY32" s="13"/>
      <c r="AZ32" s="13">
        <f>AX32+AY32</f>
        <v>0</v>
      </c>
      <c r="BA32" s="13"/>
      <c r="BB32" s="13">
        <f>AZ32+BA32</f>
        <v>0</v>
      </c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</row>
    <row r="33" spans="1:114" ht="31.5" hidden="1">
      <c r="A33" s="8" t="s">
        <v>49</v>
      </c>
      <c r="B33" s="8"/>
      <c r="C33" s="8"/>
      <c r="D33" s="8"/>
      <c r="E33" s="8"/>
      <c r="F33" s="8"/>
      <c r="G33" s="58" t="s">
        <v>50</v>
      </c>
      <c r="H33" s="9">
        <f t="shared" ref="H33:BB33" si="107">+H34</f>
        <v>0</v>
      </c>
      <c r="I33" s="9">
        <f t="shared" si="107"/>
        <v>0</v>
      </c>
      <c r="J33" s="9">
        <f t="shared" si="107"/>
        <v>0</v>
      </c>
      <c r="K33" s="9">
        <f t="shared" si="107"/>
        <v>0</v>
      </c>
      <c r="L33" s="9">
        <f t="shared" si="107"/>
        <v>0</v>
      </c>
      <c r="M33" s="9">
        <f t="shared" si="107"/>
        <v>0</v>
      </c>
      <c r="N33" s="9">
        <f t="shared" si="107"/>
        <v>0</v>
      </c>
      <c r="O33" s="9">
        <f t="shared" si="107"/>
        <v>0</v>
      </c>
      <c r="P33" s="9">
        <f t="shared" si="107"/>
        <v>0</v>
      </c>
      <c r="Q33" s="9">
        <f t="shared" si="107"/>
        <v>0</v>
      </c>
      <c r="R33" s="9">
        <f t="shared" si="107"/>
        <v>0</v>
      </c>
      <c r="S33" s="9">
        <f t="shared" si="107"/>
        <v>0</v>
      </c>
      <c r="T33" s="9">
        <f t="shared" si="107"/>
        <v>0</v>
      </c>
      <c r="U33" s="9">
        <f t="shared" si="107"/>
        <v>0</v>
      </c>
      <c r="V33" s="9">
        <f t="shared" si="107"/>
        <v>0</v>
      </c>
      <c r="W33" s="9">
        <f t="shared" si="107"/>
        <v>0</v>
      </c>
      <c r="X33" s="9">
        <f t="shared" si="107"/>
        <v>0</v>
      </c>
      <c r="Y33" s="9">
        <f t="shared" si="107"/>
        <v>0</v>
      </c>
      <c r="Z33" s="9">
        <f t="shared" si="107"/>
        <v>0</v>
      </c>
      <c r="AA33" s="9">
        <f t="shared" si="107"/>
        <v>0</v>
      </c>
      <c r="AB33" s="9">
        <f t="shared" si="107"/>
        <v>0</v>
      </c>
      <c r="AC33" s="9">
        <f t="shared" si="107"/>
        <v>0</v>
      </c>
      <c r="AD33" s="9">
        <f t="shared" si="107"/>
        <v>0</v>
      </c>
      <c r="AE33" s="9">
        <f t="shared" si="107"/>
        <v>0</v>
      </c>
      <c r="AF33" s="9">
        <f t="shared" si="107"/>
        <v>0</v>
      </c>
      <c r="AG33" s="9">
        <f t="shared" si="107"/>
        <v>0</v>
      </c>
      <c r="AH33" s="9">
        <f t="shared" si="107"/>
        <v>0</v>
      </c>
      <c r="AI33" s="9">
        <f t="shared" si="107"/>
        <v>0</v>
      </c>
      <c r="AJ33" s="9">
        <f t="shared" si="107"/>
        <v>0</v>
      </c>
      <c r="AK33" s="9">
        <f t="shared" si="107"/>
        <v>0</v>
      </c>
      <c r="AL33" s="9">
        <f t="shared" si="107"/>
        <v>0</v>
      </c>
      <c r="AM33" s="9">
        <f t="shared" si="107"/>
        <v>0</v>
      </c>
      <c r="AN33" s="9">
        <f t="shared" si="107"/>
        <v>0</v>
      </c>
      <c r="AO33" s="9">
        <f t="shared" si="107"/>
        <v>0</v>
      </c>
      <c r="AP33" s="9">
        <f t="shared" si="107"/>
        <v>0</v>
      </c>
      <c r="AQ33" s="9">
        <f t="shared" si="107"/>
        <v>0</v>
      </c>
      <c r="AR33" s="9">
        <f t="shared" si="107"/>
        <v>0</v>
      </c>
      <c r="AS33" s="9">
        <f t="shared" si="107"/>
        <v>0</v>
      </c>
      <c r="AT33" s="9">
        <f t="shared" si="107"/>
        <v>0</v>
      </c>
      <c r="AU33" s="9">
        <f t="shared" si="107"/>
        <v>0</v>
      </c>
      <c r="AV33" s="9">
        <f t="shared" si="107"/>
        <v>0</v>
      </c>
      <c r="AW33" s="9">
        <f t="shared" si="107"/>
        <v>0</v>
      </c>
      <c r="AX33" s="9">
        <f t="shared" si="107"/>
        <v>0</v>
      </c>
      <c r="AY33" s="9">
        <f t="shared" si="107"/>
        <v>0</v>
      </c>
      <c r="AZ33" s="9">
        <f t="shared" si="107"/>
        <v>0</v>
      </c>
      <c r="BA33" s="9">
        <f t="shared" si="107"/>
        <v>0</v>
      </c>
      <c r="BB33" s="9">
        <f t="shared" si="107"/>
        <v>0</v>
      </c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</row>
    <row r="34" spans="1:114" hidden="1">
      <c r="A34" s="12"/>
      <c r="B34" s="12" t="s">
        <v>39</v>
      </c>
      <c r="C34" s="12"/>
      <c r="D34" s="12"/>
      <c r="E34" s="12"/>
      <c r="F34" s="12"/>
      <c r="G34" s="59" t="s">
        <v>51</v>
      </c>
      <c r="H34" s="13"/>
      <c r="I34" s="13"/>
      <c r="J34" s="13">
        <f>H34+I34</f>
        <v>0</v>
      </c>
      <c r="K34" s="13"/>
      <c r="L34" s="13">
        <f>J34+K34</f>
        <v>0</v>
      </c>
      <c r="M34" s="13"/>
      <c r="N34" s="13">
        <f>L34+M34</f>
        <v>0</v>
      </c>
      <c r="O34" s="13"/>
      <c r="P34" s="13">
        <f>N34+O34</f>
        <v>0</v>
      </c>
      <c r="Q34" s="13"/>
      <c r="R34" s="13">
        <f>P34+Q34</f>
        <v>0</v>
      </c>
      <c r="S34" s="13"/>
      <c r="T34" s="13">
        <f>R34+S34</f>
        <v>0</v>
      </c>
      <c r="U34" s="13"/>
      <c r="V34" s="13">
        <f>T34+U34</f>
        <v>0</v>
      </c>
      <c r="W34" s="13"/>
      <c r="X34" s="13">
        <f>V34+W34</f>
        <v>0</v>
      </c>
      <c r="Y34" s="13"/>
      <c r="Z34" s="13">
        <f>X34+Y34</f>
        <v>0</v>
      </c>
      <c r="AA34" s="13"/>
      <c r="AB34" s="13">
        <f>Z34+AA34</f>
        <v>0</v>
      </c>
      <c r="AC34" s="13"/>
      <c r="AD34" s="13">
        <f>AB34+AC34</f>
        <v>0</v>
      </c>
      <c r="AE34" s="13"/>
      <c r="AF34" s="13">
        <f>AD34+AE34</f>
        <v>0</v>
      </c>
      <c r="AG34" s="13"/>
      <c r="AH34" s="13">
        <f>AF34+AG34</f>
        <v>0</v>
      </c>
      <c r="AI34" s="13"/>
      <c r="AJ34" s="13">
        <f>AH34+AI34</f>
        <v>0</v>
      </c>
      <c r="AK34" s="13"/>
      <c r="AL34" s="13">
        <f>AJ34+AK34</f>
        <v>0</v>
      </c>
      <c r="AM34" s="13"/>
      <c r="AN34" s="13">
        <f>AL34+AM34</f>
        <v>0</v>
      </c>
      <c r="AO34" s="13"/>
      <c r="AP34" s="13">
        <f>AN34+AO34</f>
        <v>0</v>
      </c>
      <c r="AQ34" s="13"/>
      <c r="AR34" s="13">
        <f>AP34+AQ34</f>
        <v>0</v>
      </c>
      <c r="AS34" s="13"/>
      <c r="AT34" s="13">
        <f>AR34+AS34</f>
        <v>0</v>
      </c>
      <c r="AU34" s="13"/>
      <c r="AV34" s="13">
        <f>AT34+AU34</f>
        <v>0</v>
      </c>
      <c r="AW34" s="13"/>
      <c r="AX34" s="13">
        <f>AV34+AW34</f>
        <v>0</v>
      </c>
      <c r="AY34" s="13"/>
      <c r="AZ34" s="13">
        <f>AX34+AY34</f>
        <v>0</v>
      </c>
      <c r="BA34" s="13"/>
      <c r="BB34" s="13">
        <f>AZ34+BA34</f>
        <v>0</v>
      </c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</row>
    <row r="35" spans="1:114" hidden="1">
      <c r="A35" s="12">
        <v>4104</v>
      </c>
      <c r="B35" s="12"/>
      <c r="C35" s="12"/>
      <c r="D35" s="12"/>
      <c r="E35" s="12"/>
      <c r="F35" s="12"/>
      <c r="G35" s="59" t="s">
        <v>52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</row>
    <row r="36" spans="1:114" hidden="1">
      <c r="A36" s="12"/>
      <c r="B36" s="12"/>
      <c r="C36" s="12"/>
      <c r="D36" s="12"/>
      <c r="E36" s="12"/>
      <c r="F36" s="12"/>
      <c r="G36" s="59" t="s">
        <v>53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</row>
    <row r="37" spans="1:114" hidden="1">
      <c r="A37" s="12">
        <v>4204</v>
      </c>
      <c r="B37" s="12"/>
      <c r="C37" s="12"/>
      <c r="D37" s="12"/>
      <c r="E37" s="12"/>
      <c r="F37" s="12"/>
      <c r="G37" s="59" t="s">
        <v>54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</row>
    <row r="38" spans="1:114" hidden="1">
      <c r="A38" s="12"/>
      <c r="B38" s="12"/>
      <c r="C38" s="12"/>
      <c r="D38" s="12"/>
      <c r="E38" s="12"/>
      <c r="F38" s="12"/>
      <c r="G38" s="59" t="s">
        <v>55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</row>
    <row r="39" spans="1:114" hidden="1">
      <c r="A39" s="12"/>
      <c r="B39" s="12">
        <v>25</v>
      </c>
      <c r="C39" s="12"/>
      <c r="D39" s="12"/>
      <c r="E39" s="12"/>
      <c r="F39" s="12"/>
      <c r="G39" s="59" t="s">
        <v>56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</row>
    <row r="40" spans="1:114" ht="15.75" hidden="1">
      <c r="A40" s="8">
        <v>4504</v>
      </c>
      <c r="B40" s="8"/>
      <c r="C40" s="8"/>
      <c r="D40" s="8"/>
      <c r="E40" s="8"/>
      <c r="F40" s="8"/>
      <c r="G40" s="58" t="s">
        <v>57</v>
      </c>
      <c r="H40" s="9">
        <f t="shared" ref="H40:N40" si="108">H41+H42</f>
        <v>0</v>
      </c>
      <c r="I40" s="9">
        <f t="shared" si="108"/>
        <v>0</v>
      </c>
      <c r="J40" s="9">
        <f t="shared" si="108"/>
        <v>0</v>
      </c>
      <c r="K40" s="9">
        <f t="shared" si="108"/>
        <v>78458</v>
      </c>
      <c r="L40" s="9">
        <f t="shared" si="108"/>
        <v>78458</v>
      </c>
      <c r="M40" s="9">
        <f t="shared" si="108"/>
        <v>5162</v>
      </c>
      <c r="N40" s="9">
        <f t="shared" si="108"/>
        <v>83620</v>
      </c>
      <c r="O40" s="9">
        <f t="shared" ref="O40:T40" si="109">O41+O42</f>
        <v>0</v>
      </c>
      <c r="P40" s="9">
        <f t="shared" si="109"/>
        <v>83620</v>
      </c>
      <c r="Q40" s="9">
        <f t="shared" si="109"/>
        <v>0</v>
      </c>
      <c r="R40" s="9">
        <f t="shared" si="109"/>
        <v>83620</v>
      </c>
      <c r="S40" s="9">
        <f t="shared" si="109"/>
        <v>82507</v>
      </c>
      <c r="T40" s="9">
        <f t="shared" si="109"/>
        <v>166127</v>
      </c>
      <c r="U40" s="9">
        <f t="shared" ref="U40:Z40" si="110">U41+U42</f>
        <v>0</v>
      </c>
      <c r="V40" s="9">
        <f t="shared" si="110"/>
        <v>166127</v>
      </c>
      <c r="W40" s="9">
        <f t="shared" si="110"/>
        <v>19042</v>
      </c>
      <c r="X40" s="9">
        <f t="shared" si="110"/>
        <v>185169</v>
      </c>
      <c r="Y40" s="9">
        <f t="shared" si="110"/>
        <v>0</v>
      </c>
      <c r="Z40" s="9">
        <f t="shared" si="110"/>
        <v>185169</v>
      </c>
      <c r="AA40" s="9">
        <f t="shared" ref="AA40:AF40" si="111">AA41+AA42</f>
        <v>0</v>
      </c>
      <c r="AB40" s="9">
        <f t="shared" si="111"/>
        <v>185169</v>
      </c>
      <c r="AC40" s="9">
        <f t="shared" si="111"/>
        <v>56844</v>
      </c>
      <c r="AD40" s="9">
        <f t="shared" si="111"/>
        <v>0</v>
      </c>
      <c r="AE40" s="9">
        <f t="shared" si="111"/>
        <v>0</v>
      </c>
      <c r="AF40" s="9">
        <f t="shared" si="111"/>
        <v>0</v>
      </c>
      <c r="AG40" s="9">
        <f t="shared" ref="AG40:AH40" si="112">AG41+AG42</f>
        <v>0</v>
      </c>
      <c r="AH40" s="9">
        <f t="shared" si="112"/>
        <v>0</v>
      </c>
      <c r="AI40" s="9">
        <f t="shared" ref="AI40:AJ40" si="113">AI41+AI42</f>
        <v>0</v>
      </c>
      <c r="AJ40" s="9">
        <f t="shared" si="113"/>
        <v>0</v>
      </c>
      <c r="AK40" s="9">
        <f t="shared" ref="AK40:AL40" si="114">AK41+AK42</f>
        <v>0</v>
      </c>
      <c r="AL40" s="9">
        <f t="shared" si="114"/>
        <v>0</v>
      </c>
      <c r="AM40" s="9">
        <f t="shared" ref="AM40:AN40" si="115">AM41+AM42</f>
        <v>0</v>
      </c>
      <c r="AN40" s="9">
        <f t="shared" si="115"/>
        <v>0</v>
      </c>
      <c r="AO40" s="9">
        <f t="shared" ref="AO40:AP40" si="116">AO41+AO42</f>
        <v>0</v>
      </c>
      <c r="AP40" s="9">
        <f t="shared" si="116"/>
        <v>0</v>
      </c>
      <c r="AQ40" s="9">
        <f t="shared" ref="AQ40:AR40" si="117">AQ41+AQ42</f>
        <v>0</v>
      </c>
      <c r="AR40" s="9">
        <f t="shared" si="117"/>
        <v>0</v>
      </c>
      <c r="AS40" s="9">
        <f t="shared" ref="AS40:AT40" si="118">AS41+AS42</f>
        <v>0</v>
      </c>
      <c r="AT40" s="9">
        <f t="shared" si="118"/>
        <v>0</v>
      </c>
      <c r="AU40" s="9">
        <f t="shared" ref="AU40:AV40" si="119">AU41+AU42</f>
        <v>0</v>
      </c>
      <c r="AV40" s="9">
        <f t="shared" si="119"/>
        <v>0</v>
      </c>
      <c r="AW40" s="9">
        <f t="shared" ref="AW40:AX40" si="120">AW41+AW42</f>
        <v>0</v>
      </c>
      <c r="AX40" s="9">
        <f t="shared" si="120"/>
        <v>0</v>
      </c>
      <c r="AY40" s="9">
        <f t="shared" ref="AY40:AZ40" si="121">AY41+AY42</f>
        <v>0</v>
      </c>
      <c r="AZ40" s="9">
        <f t="shared" si="121"/>
        <v>0</v>
      </c>
      <c r="BA40" s="9">
        <f t="shared" ref="BA40:BB40" si="122">BA41+BA42</f>
        <v>0</v>
      </c>
      <c r="BB40" s="9">
        <f t="shared" si="122"/>
        <v>0</v>
      </c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</row>
    <row r="41" spans="1:114" hidden="1">
      <c r="A41" s="12"/>
      <c r="B41" s="15" t="s">
        <v>58</v>
      </c>
      <c r="C41" s="12"/>
      <c r="D41" s="12"/>
      <c r="E41" s="12"/>
      <c r="F41" s="12"/>
      <c r="G41" s="59" t="s">
        <v>59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</row>
    <row r="42" spans="1:114" hidden="1">
      <c r="A42" s="12"/>
      <c r="B42" s="15" t="s">
        <v>60</v>
      </c>
      <c r="C42" s="12"/>
      <c r="D42" s="12"/>
      <c r="E42" s="12"/>
      <c r="F42" s="12"/>
      <c r="G42" s="59" t="s">
        <v>61</v>
      </c>
      <c r="H42" s="13"/>
      <c r="I42" s="13"/>
      <c r="J42" s="13"/>
      <c r="K42" s="13">
        <v>78458</v>
      </c>
      <c r="L42" s="13">
        <f>J42+K42</f>
        <v>78458</v>
      </c>
      <c r="M42" s="13">
        <v>5162</v>
      </c>
      <c r="N42" s="13">
        <f>L42+M42</f>
        <v>83620</v>
      </c>
      <c r="O42" s="13"/>
      <c r="P42" s="13">
        <f>N42+O42</f>
        <v>83620</v>
      </c>
      <c r="Q42" s="13"/>
      <c r="R42" s="13">
        <f>P42+Q42</f>
        <v>83620</v>
      </c>
      <c r="S42" s="13">
        <v>82507</v>
      </c>
      <c r="T42" s="13">
        <f>R42+S42</f>
        <v>166127</v>
      </c>
      <c r="U42" s="13"/>
      <c r="V42" s="13">
        <f>T42+U42</f>
        <v>166127</v>
      </c>
      <c r="W42" s="13">
        <v>19042</v>
      </c>
      <c r="X42" s="13">
        <f>V42+W42</f>
        <v>185169</v>
      </c>
      <c r="Y42" s="13"/>
      <c r="Z42" s="13">
        <f>X42+Y42</f>
        <v>185169</v>
      </c>
      <c r="AA42" s="13"/>
      <c r="AB42" s="13">
        <f>Z42+AA42</f>
        <v>185169</v>
      </c>
      <c r="AC42" s="13">
        <v>56844</v>
      </c>
      <c r="AD42" s="13"/>
      <c r="AE42" s="13"/>
      <c r="AF42" s="13">
        <f>AD42+AE42</f>
        <v>0</v>
      </c>
      <c r="AG42" s="13"/>
      <c r="AH42" s="13">
        <f>AF42+AG42</f>
        <v>0</v>
      </c>
      <c r="AI42" s="13"/>
      <c r="AJ42" s="13">
        <f>AH42+AI42</f>
        <v>0</v>
      </c>
      <c r="AK42" s="13"/>
      <c r="AL42" s="13">
        <f>AJ42+AK42</f>
        <v>0</v>
      </c>
      <c r="AM42" s="13"/>
      <c r="AN42" s="13">
        <f>AL42+AM42</f>
        <v>0</v>
      </c>
      <c r="AO42" s="13"/>
      <c r="AP42" s="13">
        <f>AN42+AO42</f>
        <v>0</v>
      </c>
      <c r="AQ42" s="13"/>
      <c r="AR42" s="13">
        <f>AP42+AQ42</f>
        <v>0</v>
      </c>
      <c r="AS42" s="13"/>
      <c r="AT42" s="13">
        <f>AR42+AS42</f>
        <v>0</v>
      </c>
      <c r="AU42" s="13"/>
      <c r="AV42" s="13">
        <f>AT42+AU42</f>
        <v>0</v>
      </c>
      <c r="AW42" s="13"/>
      <c r="AX42" s="13">
        <f>AV42+AW42</f>
        <v>0</v>
      </c>
      <c r="AY42" s="13"/>
      <c r="AZ42" s="13">
        <f>AX42+AY42</f>
        <v>0</v>
      </c>
      <c r="BA42" s="13"/>
      <c r="BB42" s="13">
        <f>AZ42+BA42</f>
        <v>0</v>
      </c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</row>
    <row r="43" spans="1:114" ht="15.75" hidden="1">
      <c r="A43" s="8" t="s">
        <v>62</v>
      </c>
      <c r="B43" s="8" t="s">
        <v>24</v>
      </c>
      <c r="C43" s="8"/>
      <c r="D43" s="8"/>
      <c r="E43" s="8"/>
      <c r="F43" s="8"/>
      <c r="G43" s="58" t="s">
        <v>63</v>
      </c>
      <c r="H43" s="9">
        <f t="shared" ref="H43:N43" si="123">+H13+H17+H27+H32+H34</f>
        <v>0</v>
      </c>
      <c r="I43" s="9">
        <f t="shared" si="123"/>
        <v>1010591</v>
      </c>
      <c r="J43" s="9">
        <f t="shared" si="123"/>
        <v>1010591</v>
      </c>
      <c r="K43" s="9">
        <f t="shared" si="123"/>
        <v>794164</v>
      </c>
      <c r="L43" s="9">
        <f t="shared" si="123"/>
        <v>1804755</v>
      </c>
      <c r="M43" s="9">
        <f t="shared" si="123"/>
        <v>785798</v>
      </c>
      <c r="N43" s="9">
        <f t="shared" si="123"/>
        <v>2590553</v>
      </c>
      <c r="O43" s="9">
        <f t="shared" ref="O43:T43" si="124">+O13+O17+O27+O32+O34</f>
        <v>932423</v>
      </c>
      <c r="P43" s="9">
        <f t="shared" si="124"/>
        <v>3522976</v>
      </c>
      <c r="Q43" s="9">
        <f t="shared" si="124"/>
        <v>913860</v>
      </c>
      <c r="R43" s="9">
        <f t="shared" si="124"/>
        <v>4436836</v>
      </c>
      <c r="S43" s="9">
        <f t="shared" si="124"/>
        <v>887175</v>
      </c>
      <c r="T43" s="9">
        <f t="shared" si="124"/>
        <v>5324011</v>
      </c>
      <c r="U43" s="9">
        <f t="shared" ref="U43:Z43" si="125">+U13+U17+U27+U32+U34</f>
        <v>992084</v>
      </c>
      <c r="V43" s="9">
        <f t="shared" si="125"/>
        <v>6316095</v>
      </c>
      <c r="W43" s="9">
        <f t="shared" si="125"/>
        <v>867959</v>
      </c>
      <c r="X43" s="9">
        <f t="shared" si="125"/>
        <v>7184054</v>
      </c>
      <c r="Y43" s="9">
        <f t="shared" si="125"/>
        <v>886092</v>
      </c>
      <c r="Z43" s="9">
        <f t="shared" si="125"/>
        <v>8070146</v>
      </c>
      <c r="AA43" s="9">
        <f t="shared" ref="AA43:AF43" si="126">+AA13+AA17+AA27+AA32+AA34</f>
        <v>981653</v>
      </c>
      <c r="AB43" s="9">
        <f t="shared" si="126"/>
        <v>9051799</v>
      </c>
      <c r="AC43" s="9">
        <f t="shared" si="126"/>
        <v>855210</v>
      </c>
      <c r="AD43" s="9">
        <f t="shared" si="126"/>
        <v>0</v>
      </c>
      <c r="AE43" s="9">
        <f t="shared" si="126"/>
        <v>0</v>
      </c>
      <c r="AF43" s="9">
        <f t="shared" si="126"/>
        <v>0</v>
      </c>
      <c r="AG43" s="9">
        <f t="shared" ref="AG43:AH43" si="127">+AG13+AG17+AG27+AG32+AG34</f>
        <v>0</v>
      </c>
      <c r="AH43" s="9">
        <f t="shared" si="127"/>
        <v>0</v>
      </c>
      <c r="AI43" s="9">
        <f t="shared" ref="AI43:AJ43" si="128">+AI13+AI17+AI27+AI32+AI34</f>
        <v>0</v>
      </c>
      <c r="AJ43" s="9">
        <f t="shared" si="128"/>
        <v>0</v>
      </c>
      <c r="AK43" s="9">
        <f t="shared" ref="AK43:AL43" si="129">+AK13+AK17+AK27+AK32+AK34</f>
        <v>0</v>
      </c>
      <c r="AL43" s="9">
        <f t="shared" si="129"/>
        <v>0</v>
      </c>
      <c r="AM43" s="9">
        <f t="shared" ref="AM43:AN43" si="130">+AM13+AM17+AM27+AM32+AM34</f>
        <v>0</v>
      </c>
      <c r="AN43" s="9">
        <f t="shared" si="130"/>
        <v>0</v>
      </c>
      <c r="AO43" s="9">
        <f t="shared" ref="AO43:AP43" si="131">+AO13+AO17+AO27+AO32+AO34</f>
        <v>0</v>
      </c>
      <c r="AP43" s="9">
        <f t="shared" si="131"/>
        <v>0</v>
      </c>
      <c r="AQ43" s="9">
        <f t="shared" ref="AQ43:AR43" si="132">+AQ13+AQ17+AQ27+AQ32+AQ34</f>
        <v>0</v>
      </c>
      <c r="AR43" s="9">
        <f t="shared" si="132"/>
        <v>0</v>
      </c>
      <c r="AS43" s="9">
        <f t="shared" ref="AS43:AT43" si="133">+AS13+AS17+AS27+AS32+AS34</f>
        <v>0</v>
      </c>
      <c r="AT43" s="9">
        <f t="shared" si="133"/>
        <v>0</v>
      </c>
      <c r="AU43" s="9">
        <f t="shared" ref="AU43:AV43" si="134">+AU13+AU17+AU27+AU32+AU34</f>
        <v>0</v>
      </c>
      <c r="AV43" s="9">
        <f t="shared" si="134"/>
        <v>0</v>
      </c>
      <c r="AW43" s="9">
        <f t="shared" ref="AW43:AX43" si="135">+AW13+AW17+AW27+AW32+AW34</f>
        <v>0</v>
      </c>
      <c r="AX43" s="9">
        <f t="shared" si="135"/>
        <v>0</v>
      </c>
      <c r="AY43" s="9">
        <f t="shared" ref="AY43:AZ43" si="136">+AY13+AY17+AY27+AY32+AY34</f>
        <v>0</v>
      </c>
      <c r="AZ43" s="9">
        <f t="shared" si="136"/>
        <v>0</v>
      </c>
      <c r="BA43" s="9">
        <f t="shared" ref="BA43:BB43" si="137">+BA13+BA17+BA27+BA32+BA34</f>
        <v>0</v>
      </c>
      <c r="BB43" s="9">
        <f t="shared" si="137"/>
        <v>0</v>
      </c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</row>
    <row r="44" spans="1:114" ht="15.75" hidden="1">
      <c r="A44" s="8"/>
      <c r="B44" s="8" t="s">
        <v>22</v>
      </c>
      <c r="C44" s="8"/>
      <c r="D44" s="8"/>
      <c r="E44" s="8"/>
      <c r="F44" s="8"/>
      <c r="G44" s="58" t="s">
        <v>64</v>
      </c>
      <c r="H44" s="9">
        <f t="shared" ref="H44:N44" si="138">+H15+H28+H31</f>
        <v>0</v>
      </c>
      <c r="I44" s="9">
        <f t="shared" si="138"/>
        <v>157452</v>
      </c>
      <c r="J44" s="9">
        <f t="shared" si="138"/>
        <v>157452</v>
      </c>
      <c r="K44" s="9">
        <f t="shared" si="138"/>
        <v>116554</v>
      </c>
      <c r="L44" s="9">
        <f t="shared" si="138"/>
        <v>274006</v>
      </c>
      <c r="M44" s="9">
        <f t="shared" si="138"/>
        <v>125158</v>
      </c>
      <c r="N44" s="9">
        <f t="shared" si="138"/>
        <v>399164</v>
      </c>
      <c r="O44" s="9">
        <f t="shared" ref="O44:T44" si="139">+O15+O28+O31</f>
        <v>131594</v>
      </c>
      <c r="P44" s="9">
        <f t="shared" si="139"/>
        <v>530758</v>
      </c>
      <c r="Q44" s="9">
        <f t="shared" si="139"/>
        <v>120870</v>
      </c>
      <c r="R44" s="9">
        <f t="shared" si="139"/>
        <v>651628</v>
      </c>
      <c r="S44" s="9">
        <f t="shared" si="139"/>
        <v>139632</v>
      </c>
      <c r="T44" s="9">
        <f t="shared" si="139"/>
        <v>791260</v>
      </c>
      <c r="U44" s="9">
        <f t="shared" ref="U44:Z44" si="140">+U15+U28+U31</f>
        <v>156604</v>
      </c>
      <c r="V44" s="9">
        <f t="shared" si="140"/>
        <v>947864</v>
      </c>
      <c r="W44" s="9">
        <f t="shared" si="140"/>
        <v>131808</v>
      </c>
      <c r="X44" s="9">
        <f t="shared" si="140"/>
        <v>1079672</v>
      </c>
      <c r="Y44" s="9">
        <f t="shared" si="140"/>
        <v>134713</v>
      </c>
      <c r="Z44" s="9">
        <f t="shared" si="140"/>
        <v>1214385</v>
      </c>
      <c r="AA44" s="9">
        <f t="shared" ref="AA44:AF44" si="141">+AA15+AA28+AA31</f>
        <v>153817</v>
      </c>
      <c r="AB44" s="9">
        <f t="shared" si="141"/>
        <v>1368202</v>
      </c>
      <c r="AC44" s="9">
        <f t="shared" si="141"/>
        <v>134012</v>
      </c>
      <c r="AD44" s="9">
        <f t="shared" si="141"/>
        <v>0</v>
      </c>
      <c r="AE44" s="9">
        <f t="shared" si="141"/>
        <v>0</v>
      </c>
      <c r="AF44" s="9">
        <f t="shared" si="141"/>
        <v>0</v>
      </c>
      <c r="AG44" s="9">
        <f t="shared" ref="AG44:AH44" si="142">+AG15+AG28+AG31</f>
        <v>0</v>
      </c>
      <c r="AH44" s="9">
        <f t="shared" si="142"/>
        <v>0</v>
      </c>
      <c r="AI44" s="9">
        <f t="shared" ref="AI44:AJ44" si="143">+AI15+AI28+AI31</f>
        <v>0</v>
      </c>
      <c r="AJ44" s="9">
        <f t="shared" si="143"/>
        <v>0</v>
      </c>
      <c r="AK44" s="9">
        <f t="shared" ref="AK44:AL44" si="144">+AK15+AK28+AK31</f>
        <v>0</v>
      </c>
      <c r="AL44" s="9">
        <f t="shared" si="144"/>
        <v>0</v>
      </c>
      <c r="AM44" s="9">
        <f t="shared" ref="AM44:AN44" si="145">+AM15+AM28+AM31</f>
        <v>0</v>
      </c>
      <c r="AN44" s="9">
        <f t="shared" si="145"/>
        <v>0</v>
      </c>
      <c r="AO44" s="9">
        <f t="shared" ref="AO44:AP44" si="146">+AO15+AO28+AO31</f>
        <v>0</v>
      </c>
      <c r="AP44" s="9">
        <f t="shared" si="146"/>
        <v>0</v>
      </c>
      <c r="AQ44" s="9">
        <f t="shared" ref="AQ44:AR44" si="147">+AQ15+AQ28+AQ31</f>
        <v>0</v>
      </c>
      <c r="AR44" s="9">
        <f t="shared" si="147"/>
        <v>0</v>
      </c>
      <c r="AS44" s="9">
        <f t="shared" ref="AS44:AT44" si="148">+AS15+AS28+AS31</f>
        <v>0</v>
      </c>
      <c r="AT44" s="9">
        <f t="shared" si="148"/>
        <v>0</v>
      </c>
      <c r="AU44" s="9">
        <f t="shared" ref="AU44:AV44" si="149">+AU15+AU28+AU31</f>
        <v>0</v>
      </c>
      <c r="AV44" s="9">
        <f t="shared" si="149"/>
        <v>0</v>
      </c>
      <c r="AW44" s="9">
        <f t="shared" ref="AW44:AX44" si="150">+AW15+AW28+AW31</f>
        <v>0</v>
      </c>
      <c r="AX44" s="9">
        <f t="shared" si="150"/>
        <v>0</v>
      </c>
      <c r="AY44" s="9">
        <f t="shared" ref="AY44:AZ44" si="151">+AY15+AY28+AY31</f>
        <v>0</v>
      </c>
      <c r="AZ44" s="9">
        <f t="shared" si="151"/>
        <v>0</v>
      </c>
      <c r="BA44" s="9">
        <f t="shared" ref="BA44:BB44" si="152">+BA15+BA28+BA31</f>
        <v>0</v>
      </c>
      <c r="BB44" s="9">
        <f t="shared" si="152"/>
        <v>0</v>
      </c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</row>
    <row r="45" spans="1:114" hidden="1">
      <c r="A45" s="12"/>
      <c r="B45" s="12"/>
      <c r="C45" s="12"/>
      <c r="D45" s="12"/>
      <c r="E45" s="12"/>
      <c r="F45" s="12"/>
      <c r="G45" s="60"/>
      <c r="H45" s="61">
        <f t="shared" ref="H45:N45" si="153">H77+H143+H224+H357</f>
        <v>0</v>
      </c>
      <c r="I45" s="61">
        <f t="shared" si="153"/>
        <v>2835360</v>
      </c>
      <c r="J45" s="61">
        <f t="shared" si="153"/>
        <v>2835360</v>
      </c>
      <c r="K45" s="61">
        <f t="shared" si="153"/>
        <v>3150143</v>
      </c>
      <c r="L45" s="61">
        <f t="shared" si="153"/>
        <v>5985503</v>
      </c>
      <c r="M45" s="61">
        <f t="shared" si="153"/>
        <v>3277693</v>
      </c>
      <c r="N45" s="61">
        <f t="shared" si="153"/>
        <v>9263196</v>
      </c>
      <c r="O45" s="61">
        <f t="shared" ref="O45:T45" si="154">O77+O143+O224+O357</f>
        <v>3042494</v>
      </c>
      <c r="P45" s="61">
        <f t="shared" si="154"/>
        <v>12305690</v>
      </c>
      <c r="Q45" s="61">
        <f t="shared" si="154"/>
        <v>2847693</v>
      </c>
      <c r="R45" s="61">
        <f t="shared" si="154"/>
        <v>15153383</v>
      </c>
      <c r="S45" s="61">
        <f t="shared" si="154"/>
        <v>2585608</v>
      </c>
      <c r="T45" s="61">
        <f t="shared" si="154"/>
        <v>17738991</v>
      </c>
      <c r="U45" s="61">
        <f t="shared" ref="U45:Z45" si="155">U77+U143+U224+U357</f>
        <v>2669208</v>
      </c>
      <c r="V45" s="61">
        <f t="shared" si="155"/>
        <v>20408199</v>
      </c>
      <c r="W45" s="61">
        <f t="shared" si="155"/>
        <v>2369156</v>
      </c>
      <c r="X45" s="61">
        <f t="shared" si="155"/>
        <v>22777355</v>
      </c>
      <c r="Y45" s="61">
        <f t="shared" si="155"/>
        <v>5249921</v>
      </c>
      <c r="Z45" s="61">
        <f t="shared" si="155"/>
        <v>28027276</v>
      </c>
      <c r="AA45" s="61">
        <f t="shared" ref="AA45:AF45" si="156">AA77+AA143+AA224+AA357</f>
        <v>3024249</v>
      </c>
      <c r="AB45" s="61">
        <f t="shared" si="156"/>
        <v>31051525</v>
      </c>
      <c r="AC45" s="61">
        <f t="shared" si="156"/>
        <v>3009699</v>
      </c>
      <c r="AD45" s="61">
        <f t="shared" si="156"/>
        <v>0</v>
      </c>
      <c r="AE45" s="61">
        <f t="shared" si="156"/>
        <v>2479587</v>
      </c>
      <c r="AF45" s="61">
        <f t="shared" si="156"/>
        <v>2479587</v>
      </c>
      <c r="AG45" s="61">
        <f t="shared" ref="AG45:AH45" si="157">AG77+AG143+AG224+AG357</f>
        <v>2632236</v>
      </c>
      <c r="AH45" s="61">
        <f t="shared" si="157"/>
        <v>5111823</v>
      </c>
      <c r="AI45" s="61">
        <f t="shared" ref="AI45:AJ45" si="158">AI77+AI143+AI224+AI357</f>
        <v>2336326</v>
      </c>
      <c r="AJ45" s="61">
        <f t="shared" si="158"/>
        <v>7448149</v>
      </c>
      <c r="AK45" s="61">
        <f t="shared" ref="AK45:AL45" si="159">AK77+AK143+AK224+AK357</f>
        <v>3091219</v>
      </c>
      <c r="AL45" s="61">
        <f t="shared" si="159"/>
        <v>10539368</v>
      </c>
      <c r="AM45" s="61">
        <f t="shared" ref="AM45:AN45" si="160">AM77+AM143+AM224+AM357</f>
        <v>2104679</v>
      </c>
      <c r="AN45" s="61">
        <f t="shared" si="160"/>
        <v>12644047</v>
      </c>
      <c r="AO45" s="61">
        <f t="shared" ref="AO45:AP45" si="161">AO77+AO143+AO224+AO357</f>
        <v>2028958</v>
      </c>
      <c r="AP45" s="61">
        <f t="shared" si="161"/>
        <v>14673005</v>
      </c>
      <c r="AQ45" s="61">
        <f t="shared" ref="AQ45:AR45" si="162">AQ77+AQ143+AQ224+AQ357</f>
        <v>2036122</v>
      </c>
      <c r="AR45" s="61">
        <f t="shared" si="162"/>
        <v>16709127</v>
      </c>
      <c r="AS45" s="61">
        <f t="shared" ref="AS45:AT45" si="163">AS77+AS143+AS224+AS357</f>
        <v>2153038</v>
      </c>
      <c r="AT45" s="61">
        <f t="shared" si="163"/>
        <v>18862165</v>
      </c>
      <c r="AU45" s="61">
        <f t="shared" ref="AU45:AV45" si="164">AU77+AU143+AU224+AU357</f>
        <v>2505115</v>
      </c>
      <c r="AV45" s="61">
        <f t="shared" si="164"/>
        <v>21367280</v>
      </c>
      <c r="AW45" s="61">
        <f t="shared" ref="AW45:AX45" si="165">AW77+AW143+AW224+AW357</f>
        <v>2263901</v>
      </c>
      <c r="AX45" s="61">
        <f t="shared" si="165"/>
        <v>23631181</v>
      </c>
      <c r="AY45" s="61">
        <f t="shared" ref="AY45:AZ45" si="166">AY77+AY143+AY224+AY357</f>
        <v>2602846.5</v>
      </c>
      <c r="AZ45" s="61">
        <f t="shared" si="166"/>
        <v>26234027.5</v>
      </c>
      <c r="BA45" s="61">
        <f t="shared" ref="BA45:BB45" si="167">BA77+BA143+BA224+BA357</f>
        <v>2211107</v>
      </c>
      <c r="BB45" s="61">
        <f t="shared" si="167"/>
        <v>28445134.5</v>
      </c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</row>
    <row r="46" spans="1:114" ht="18">
      <c r="A46" s="98" t="s">
        <v>65</v>
      </c>
      <c r="B46" s="98"/>
      <c r="C46" s="98"/>
      <c r="D46" s="98"/>
      <c r="E46" s="98"/>
      <c r="F46" s="98"/>
      <c r="G46" s="52" t="s">
        <v>66</v>
      </c>
      <c r="H46" s="17">
        <f t="shared" ref="H46:N46" si="168">H51+H71+H73+H76</f>
        <v>0</v>
      </c>
      <c r="I46" s="17">
        <f t="shared" si="168"/>
        <v>2835360</v>
      </c>
      <c r="J46" s="17">
        <f t="shared" si="168"/>
        <v>2835360</v>
      </c>
      <c r="K46" s="17">
        <f t="shared" si="168"/>
        <v>3150143</v>
      </c>
      <c r="L46" s="17">
        <f t="shared" si="168"/>
        <v>5985503</v>
      </c>
      <c r="M46" s="17">
        <f t="shared" si="168"/>
        <v>3277693</v>
      </c>
      <c r="N46" s="17">
        <f t="shared" si="168"/>
        <v>9263196</v>
      </c>
      <c r="O46" s="17">
        <f t="shared" ref="O46:T46" si="169">O51+O71+O73+O76</f>
        <v>3042494</v>
      </c>
      <c r="P46" s="17">
        <f t="shared" si="169"/>
        <v>12305690</v>
      </c>
      <c r="Q46" s="17">
        <f t="shared" si="169"/>
        <v>2847693</v>
      </c>
      <c r="R46" s="17">
        <f t="shared" si="169"/>
        <v>15153383</v>
      </c>
      <c r="S46" s="17">
        <f t="shared" si="169"/>
        <v>2585608</v>
      </c>
      <c r="T46" s="17">
        <f t="shared" si="169"/>
        <v>17738991</v>
      </c>
      <c r="U46" s="17">
        <f t="shared" ref="U46:Z46" si="170">U51+U71+U73+U76</f>
        <v>2669208</v>
      </c>
      <c r="V46" s="17">
        <f t="shared" si="170"/>
        <v>20408199</v>
      </c>
      <c r="W46" s="17">
        <f t="shared" si="170"/>
        <v>2369156</v>
      </c>
      <c r="X46" s="17">
        <f t="shared" si="170"/>
        <v>22777355</v>
      </c>
      <c r="Y46" s="17">
        <f t="shared" si="170"/>
        <v>5249921</v>
      </c>
      <c r="Z46" s="17">
        <f t="shared" si="170"/>
        <v>28027276</v>
      </c>
      <c r="AA46" s="17">
        <f t="shared" ref="AA46:AF46" si="171">AA51+AA71+AA73+AA76</f>
        <v>3024249</v>
      </c>
      <c r="AB46" s="17">
        <f t="shared" si="171"/>
        <v>31051525</v>
      </c>
      <c r="AC46" s="17">
        <f t="shared" si="171"/>
        <v>3009699</v>
      </c>
      <c r="AD46" s="17">
        <f t="shared" si="171"/>
        <v>0</v>
      </c>
      <c r="AE46" s="17">
        <f t="shared" si="171"/>
        <v>2479587</v>
      </c>
      <c r="AF46" s="17">
        <f t="shared" si="171"/>
        <v>2479587</v>
      </c>
      <c r="AG46" s="17">
        <f t="shared" ref="AG46:AH46" si="172">AG51+AG71+AG73+AG76</f>
        <v>2632236</v>
      </c>
      <c r="AH46" s="17">
        <f t="shared" si="172"/>
        <v>5111823</v>
      </c>
      <c r="AI46" s="17">
        <f t="shared" ref="AI46:AJ46" si="173">AI51+AI71+AI73+AI76</f>
        <v>2336326</v>
      </c>
      <c r="AJ46" s="17">
        <f t="shared" si="173"/>
        <v>7448149</v>
      </c>
      <c r="AK46" s="17">
        <f t="shared" ref="AK46:AL46" si="174">AK51+AK71+AK73+AK76</f>
        <v>3091219</v>
      </c>
      <c r="AL46" s="17">
        <f t="shared" si="174"/>
        <v>10539368</v>
      </c>
      <c r="AM46" s="17">
        <f t="shared" ref="AM46:AN46" si="175">AM51+AM71+AM73+AM76</f>
        <v>2104679</v>
      </c>
      <c r="AN46" s="17">
        <f t="shared" si="175"/>
        <v>12644047</v>
      </c>
      <c r="AO46" s="17">
        <f t="shared" ref="AO46:AP46" si="176">AO51+AO71+AO73+AO76</f>
        <v>2028958</v>
      </c>
      <c r="AP46" s="17">
        <f t="shared" si="176"/>
        <v>14673005</v>
      </c>
      <c r="AQ46" s="17">
        <f t="shared" ref="AQ46:AR46" si="177">AQ51+AQ71+AQ73+AQ76</f>
        <v>2036122</v>
      </c>
      <c r="AR46" s="17">
        <f t="shared" si="177"/>
        <v>16709127</v>
      </c>
      <c r="AS46" s="17">
        <f t="shared" ref="AS46:AT46" si="178">AS51+AS71+AS73+AS76</f>
        <v>2153038</v>
      </c>
      <c r="AT46" s="17">
        <f t="shared" si="178"/>
        <v>18862165</v>
      </c>
      <c r="AU46" s="17">
        <f t="shared" ref="AU46:AV46" si="179">AU51+AU71+AU73+AU76</f>
        <v>2505115</v>
      </c>
      <c r="AV46" s="17">
        <f t="shared" si="179"/>
        <v>21367280</v>
      </c>
      <c r="AW46" s="17">
        <f t="shared" ref="AW46:AX46" si="180">AW51+AW71+AW73+AW76</f>
        <v>2263901</v>
      </c>
      <c r="AX46" s="17">
        <f t="shared" si="180"/>
        <v>23631181</v>
      </c>
      <c r="AY46" s="17">
        <f t="shared" ref="AY46:AZ46" si="181">AY51+AY71+AY73+AY76</f>
        <v>2602846.5</v>
      </c>
      <c r="AZ46" s="17">
        <f t="shared" si="181"/>
        <v>26234027.5</v>
      </c>
      <c r="BA46" s="17">
        <f t="shared" ref="BA46:BB46" si="182">BA51+BA71+BA73+BA76</f>
        <v>2211107</v>
      </c>
      <c r="BB46" s="17">
        <f t="shared" si="182"/>
        <v>28445134.5</v>
      </c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</row>
    <row r="47" spans="1:114" ht="15.75" hidden="1">
      <c r="A47" s="8"/>
      <c r="B47" s="8"/>
      <c r="C47" s="8"/>
      <c r="D47" s="8"/>
      <c r="E47" s="8"/>
      <c r="F47" s="8"/>
      <c r="G47" s="53" t="s">
        <v>67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</row>
    <row r="48" spans="1:114" ht="15.75" hidden="1">
      <c r="A48" s="8"/>
      <c r="B48" s="8"/>
      <c r="C48" s="8"/>
      <c r="D48" s="8"/>
      <c r="E48" s="8"/>
      <c r="F48" s="8"/>
      <c r="G48" s="53" t="s">
        <v>68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</row>
    <row r="49" spans="1:114" ht="15.75" hidden="1">
      <c r="A49" s="8"/>
      <c r="B49" s="8"/>
      <c r="C49" s="8"/>
      <c r="D49" s="8"/>
      <c r="E49" s="8"/>
      <c r="F49" s="8"/>
      <c r="G49" s="53" t="s">
        <v>69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</row>
    <row r="50" spans="1:114" ht="15.75" hidden="1">
      <c r="A50" s="8"/>
      <c r="B50" s="8"/>
      <c r="C50" s="8"/>
      <c r="D50" s="8"/>
      <c r="E50" s="8"/>
      <c r="F50" s="8"/>
      <c r="G50" s="53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</row>
    <row r="51" spans="1:114" ht="15.75">
      <c r="A51" s="8"/>
      <c r="B51" s="8"/>
      <c r="C51" s="8"/>
      <c r="D51" s="8" t="s">
        <v>24</v>
      </c>
      <c r="E51" s="8"/>
      <c r="F51" s="8"/>
      <c r="G51" s="57" t="s">
        <v>70</v>
      </c>
      <c r="H51" s="17">
        <f t="shared" ref="H51:N51" si="183">H52+H53+H54+H55+H56+H63+H64+H65+H70</f>
        <v>0</v>
      </c>
      <c r="I51" s="17">
        <f t="shared" si="183"/>
        <v>2868236</v>
      </c>
      <c r="J51" s="17">
        <f t="shared" si="183"/>
        <v>2868236</v>
      </c>
      <c r="K51" s="17">
        <f t="shared" si="183"/>
        <v>3157858</v>
      </c>
      <c r="L51" s="17">
        <f t="shared" si="183"/>
        <v>6026094</v>
      </c>
      <c r="M51" s="17">
        <f t="shared" si="183"/>
        <v>3285217</v>
      </c>
      <c r="N51" s="17">
        <f t="shared" si="183"/>
        <v>9311311</v>
      </c>
      <c r="O51" s="17">
        <f t="shared" ref="O51:T51" si="184">O52+O53+O54+O55+O56+O63+O64+O65+O70</f>
        <v>3053061</v>
      </c>
      <c r="P51" s="17">
        <f t="shared" si="184"/>
        <v>12364372</v>
      </c>
      <c r="Q51" s="17">
        <f t="shared" si="184"/>
        <v>2879384</v>
      </c>
      <c r="R51" s="17">
        <f t="shared" si="184"/>
        <v>15243756</v>
      </c>
      <c r="S51" s="17">
        <f t="shared" si="184"/>
        <v>2622030</v>
      </c>
      <c r="T51" s="17">
        <f t="shared" si="184"/>
        <v>17865786</v>
      </c>
      <c r="U51" s="17">
        <f t="shared" ref="U51:Z51" si="185">U52+U53+U54+U55+U56+U63+U64+U65+U70</f>
        <v>2687485</v>
      </c>
      <c r="V51" s="17">
        <f t="shared" si="185"/>
        <v>20553271</v>
      </c>
      <c r="W51" s="17">
        <f t="shared" si="185"/>
        <v>2373647</v>
      </c>
      <c r="X51" s="17">
        <f t="shared" si="185"/>
        <v>22926918</v>
      </c>
      <c r="Y51" s="17">
        <f t="shared" si="185"/>
        <v>5277227</v>
      </c>
      <c r="Z51" s="17">
        <f t="shared" si="185"/>
        <v>28204145</v>
      </c>
      <c r="AA51" s="17">
        <f t="shared" ref="AA51:AF51" si="186">AA52+AA53+AA54+AA55+AA56+AA63+AA64+AA65+AA70</f>
        <v>3051125</v>
      </c>
      <c r="AB51" s="17">
        <f t="shared" si="186"/>
        <v>31255270</v>
      </c>
      <c r="AC51" s="17">
        <f t="shared" si="186"/>
        <v>3014133</v>
      </c>
      <c r="AD51" s="17">
        <f t="shared" si="186"/>
        <v>0</v>
      </c>
      <c r="AE51" s="17">
        <f t="shared" si="186"/>
        <v>2491206</v>
      </c>
      <c r="AF51" s="17">
        <f t="shared" si="186"/>
        <v>2491206</v>
      </c>
      <c r="AG51" s="17">
        <f t="shared" ref="AG51:AH51" si="187">AG52+AG53+AG54+AG55+AG56+AG63+AG64+AG65+AG70</f>
        <v>2639185</v>
      </c>
      <c r="AH51" s="17">
        <f t="shared" si="187"/>
        <v>5130391</v>
      </c>
      <c r="AI51" s="17">
        <f t="shared" ref="AI51:AJ51" si="188">AI52+AI53+AI54+AI55+AI56+AI63+AI64+AI65+AI70</f>
        <v>2350141</v>
      </c>
      <c r="AJ51" s="17">
        <f t="shared" si="188"/>
        <v>7480532</v>
      </c>
      <c r="AK51" s="17">
        <f t="shared" ref="AK51:AL51" si="189">AK52+AK53+AK54+AK55+AK56+AK63+AK64+AK65+AK70</f>
        <v>3148437</v>
      </c>
      <c r="AL51" s="17">
        <f t="shared" si="189"/>
        <v>10628969</v>
      </c>
      <c r="AM51" s="17">
        <f t="shared" ref="AM51:AN51" si="190">AM52+AM53+AM54+AM55+AM56+AM63+AM64+AM65+AM70</f>
        <v>2137098</v>
      </c>
      <c r="AN51" s="17">
        <f t="shared" si="190"/>
        <v>12766067</v>
      </c>
      <c r="AO51" s="17">
        <f t="shared" ref="AO51:AP51" si="191">AO52+AO53+AO54+AO55+AO56+AO63+AO64+AO65+AO70</f>
        <v>2032303</v>
      </c>
      <c r="AP51" s="17">
        <f t="shared" si="191"/>
        <v>14798370</v>
      </c>
      <c r="AQ51" s="17">
        <f t="shared" ref="AQ51:AR51" si="192">AQ52+AQ53+AQ54+AQ55+AQ56+AQ63+AQ64+AQ65+AQ70</f>
        <v>2038509</v>
      </c>
      <c r="AR51" s="17">
        <f t="shared" si="192"/>
        <v>16836879</v>
      </c>
      <c r="AS51" s="17">
        <f t="shared" ref="AS51:AT51" si="193">AS52+AS53+AS54+AS55+AS56+AS63+AS64+AS65+AS70</f>
        <v>2154978</v>
      </c>
      <c r="AT51" s="17">
        <f t="shared" si="193"/>
        <v>18991857</v>
      </c>
      <c r="AU51" s="17">
        <f t="shared" ref="AU51:AV51" si="194">AU52+AU53+AU54+AU55+AU56+AU63+AU64+AU65+AU70</f>
        <v>2506877</v>
      </c>
      <c r="AV51" s="17">
        <f t="shared" si="194"/>
        <v>21498734</v>
      </c>
      <c r="AW51" s="17">
        <f t="shared" ref="AW51:AX51" si="195">AW52+AW53+AW54+AW55+AW56+AW63+AW64+AW65+AW70</f>
        <v>2265363</v>
      </c>
      <c r="AX51" s="17">
        <f t="shared" si="195"/>
        <v>23764097</v>
      </c>
      <c r="AY51" s="17">
        <f t="shared" ref="AY51:AZ51" si="196">AY52+AY53+AY54+AY55+AY56+AY63+AY64+AY65+AY70</f>
        <v>2618520.5</v>
      </c>
      <c r="AZ51" s="17">
        <f t="shared" si="196"/>
        <v>26382617.5</v>
      </c>
      <c r="BA51" s="17">
        <f t="shared" ref="BA51:BB51" si="197">BA52+BA53+BA54+BA55+BA56+BA63+BA64+BA65+BA70</f>
        <v>2202890</v>
      </c>
      <c r="BB51" s="17">
        <f t="shared" si="197"/>
        <v>28585507.5</v>
      </c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</row>
    <row r="52" spans="1:114" ht="15" customHeight="1">
      <c r="A52" s="8"/>
      <c r="B52" s="8"/>
      <c r="C52" s="8"/>
      <c r="D52" s="8" t="s">
        <v>71</v>
      </c>
      <c r="E52" s="8"/>
      <c r="F52" s="8"/>
      <c r="G52" s="57" t="s">
        <v>72</v>
      </c>
      <c r="H52" s="17">
        <f t="shared" ref="H52:N52" si="198">H79+H145+H226</f>
        <v>0</v>
      </c>
      <c r="I52" s="17">
        <f t="shared" si="198"/>
        <v>158449</v>
      </c>
      <c r="J52" s="17">
        <f t="shared" si="198"/>
        <v>158449</v>
      </c>
      <c r="K52" s="17">
        <f t="shared" si="198"/>
        <v>158203</v>
      </c>
      <c r="L52" s="17">
        <f t="shared" si="198"/>
        <v>316652</v>
      </c>
      <c r="M52" s="17">
        <f t="shared" si="198"/>
        <v>263105</v>
      </c>
      <c r="N52" s="17">
        <f t="shared" si="198"/>
        <v>579757</v>
      </c>
      <c r="O52" s="17">
        <f t="shared" ref="O52:T52" si="199">O79+O145+O226</f>
        <v>163983</v>
      </c>
      <c r="P52" s="17">
        <f t="shared" si="199"/>
        <v>743740</v>
      </c>
      <c r="Q52" s="17">
        <f t="shared" si="199"/>
        <v>261942</v>
      </c>
      <c r="R52" s="17">
        <f t="shared" si="199"/>
        <v>1005682</v>
      </c>
      <c r="S52" s="17">
        <f t="shared" si="199"/>
        <v>158348</v>
      </c>
      <c r="T52" s="17">
        <f t="shared" si="199"/>
        <v>1164030</v>
      </c>
      <c r="U52" s="17">
        <f t="shared" ref="U52:Z52" si="200">U79+U145+U226</f>
        <v>264838</v>
      </c>
      <c r="V52" s="17">
        <f t="shared" si="200"/>
        <v>1428868</v>
      </c>
      <c r="W52" s="17">
        <f t="shared" si="200"/>
        <v>165503</v>
      </c>
      <c r="X52" s="17">
        <f t="shared" si="200"/>
        <v>1594371</v>
      </c>
      <c r="Y52" s="17">
        <f t="shared" si="200"/>
        <v>162616</v>
      </c>
      <c r="Z52" s="17">
        <f t="shared" si="200"/>
        <v>1756987</v>
      </c>
      <c r="AA52" s="17">
        <f t="shared" ref="AA52:AF52" si="201">AA79+AA145+AA226</f>
        <v>162678</v>
      </c>
      <c r="AB52" s="17">
        <f t="shared" si="201"/>
        <v>1919665</v>
      </c>
      <c r="AC52" s="17">
        <f t="shared" si="201"/>
        <v>259871</v>
      </c>
      <c r="AD52" s="17">
        <f t="shared" si="201"/>
        <v>0</v>
      </c>
      <c r="AE52" s="17">
        <f t="shared" si="201"/>
        <v>153161</v>
      </c>
      <c r="AF52" s="17">
        <f t="shared" si="201"/>
        <v>153161</v>
      </c>
      <c r="AG52" s="17">
        <f t="shared" ref="AG52:AH52" si="202">AG79+AG145+AG226</f>
        <v>150338</v>
      </c>
      <c r="AH52" s="17">
        <f t="shared" si="202"/>
        <v>303499</v>
      </c>
      <c r="AI52" s="17">
        <f t="shared" ref="AI52:AJ52" si="203">AI79+AI145+AI226</f>
        <v>161785</v>
      </c>
      <c r="AJ52" s="17">
        <f t="shared" si="203"/>
        <v>465284</v>
      </c>
      <c r="AK52" s="17">
        <f t="shared" ref="AK52:AL52" si="204">AK79+AK145+AK226</f>
        <v>743388</v>
      </c>
      <c r="AL52" s="17">
        <f t="shared" si="204"/>
        <v>1208672</v>
      </c>
      <c r="AM52" s="17">
        <f t="shared" ref="AM52:AN52" si="205">AM79+AM145+AM226</f>
        <v>171877</v>
      </c>
      <c r="AN52" s="17">
        <f t="shared" si="205"/>
        <v>1380549</v>
      </c>
      <c r="AO52" s="17">
        <f t="shared" ref="AO52:AP52" si="206">AO79+AO145+AO226</f>
        <v>171438</v>
      </c>
      <c r="AP52" s="17">
        <f t="shared" si="206"/>
        <v>1551987</v>
      </c>
      <c r="AQ52" s="17">
        <f t="shared" ref="AQ52:AR52" si="207">AQ79+AQ145+AQ226</f>
        <v>171691</v>
      </c>
      <c r="AR52" s="17">
        <f t="shared" si="207"/>
        <v>1723678</v>
      </c>
      <c r="AS52" s="17">
        <f t="shared" ref="AS52:AT52" si="208">AS79+AS145+AS226</f>
        <v>168015</v>
      </c>
      <c r="AT52" s="17">
        <f t="shared" si="208"/>
        <v>1891693</v>
      </c>
      <c r="AU52" s="17">
        <f t="shared" ref="AU52:AV52" si="209">AU79+AU145+AU226</f>
        <v>170020</v>
      </c>
      <c r="AV52" s="17">
        <f t="shared" si="209"/>
        <v>2061713</v>
      </c>
      <c r="AW52" s="17">
        <f t="shared" ref="AW52:AX52" si="210">AW79+AW145+AW226</f>
        <v>171162</v>
      </c>
      <c r="AX52" s="17">
        <f t="shared" si="210"/>
        <v>2232875</v>
      </c>
      <c r="AY52" s="17">
        <f t="shared" ref="AY52:AZ52" si="211">AY79+AY145+AY226</f>
        <v>719310</v>
      </c>
      <c r="AZ52" s="17">
        <f t="shared" si="211"/>
        <v>2952185</v>
      </c>
      <c r="BA52" s="17">
        <f t="shared" ref="BA52:BB52" si="212">BA79+BA145+BA226</f>
        <v>178218</v>
      </c>
      <c r="BB52" s="17">
        <f t="shared" si="212"/>
        <v>3130403</v>
      </c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</row>
    <row r="53" spans="1:114" ht="18" customHeight="1">
      <c r="A53" s="8"/>
      <c r="B53" s="8"/>
      <c r="C53" s="8"/>
      <c r="D53" s="8" t="s">
        <v>73</v>
      </c>
      <c r="E53" s="8"/>
      <c r="F53" s="8"/>
      <c r="G53" s="57" t="s">
        <v>74</v>
      </c>
      <c r="H53" s="17">
        <f t="shared" ref="H53:N53" si="213">H105+H171+H259+H359</f>
        <v>0</v>
      </c>
      <c r="I53" s="17">
        <f t="shared" si="213"/>
        <v>60447</v>
      </c>
      <c r="J53" s="17">
        <f t="shared" si="213"/>
        <v>60447</v>
      </c>
      <c r="K53" s="17">
        <f t="shared" si="213"/>
        <v>72442</v>
      </c>
      <c r="L53" s="17">
        <f t="shared" si="213"/>
        <v>132889</v>
      </c>
      <c r="M53" s="17">
        <f t="shared" si="213"/>
        <v>70778</v>
      </c>
      <c r="N53" s="17">
        <f t="shared" si="213"/>
        <v>203667</v>
      </c>
      <c r="O53" s="17">
        <f t="shared" ref="O53:T53" si="214">O105+O171+O259+O359</f>
        <v>86183</v>
      </c>
      <c r="P53" s="17">
        <f t="shared" si="214"/>
        <v>289850</v>
      </c>
      <c r="Q53" s="17">
        <f t="shared" si="214"/>
        <v>51001</v>
      </c>
      <c r="R53" s="17">
        <f t="shared" si="214"/>
        <v>340851</v>
      </c>
      <c r="S53" s="17">
        <f t="shared" si="214"/>
        <v>84938</v>
      </c>
      <c r="T53" s="17">
        <f t="shared" si="214"/>
        <v>425789</v>
      </c>
      <c r="U53" s="17">
        <f t="shared" ref="U53:Z53" si="215">U105+U171+U259+U359</f>
        <v>188613</v>
      </c>
      <c r="V53" s="17">
        <f t="shared" si="215"/>
        <v>614402</v>
      </c>
      <c r="W53" s="17">
        <f t="shared" si="215"/>
        <v>79567</v>
      </c>
      <c r="X53" s="17">
        <f t="shared" si="215"/>
        <v>693969</v>
      </c>
      <c r="Y53" s="17">
        <f t="shared" si="215"/>
        <v>54092</v>
      </c>
      <c r="Z53" s="17">
        <f t="shared" si="215"/>
        <v>748061</v>
      </c>
      <c r="AA53" s="17">
        <f t="shared" ref="AA53:AF53" si="216">AA105+AA171+AA259+AA359</f>
        <v>63401</v>
      </c>
      <c r="AB53" s="17">
        <f t="shared" si="216"/>
        <v>811462</v>
      </c>
      <c r="AC53" s="17">
        <f t="shared" si="216"/>
        <v>84124</v>
      </c>
      <c r="AD53" s="17">
        <f t="shared" si="216"/>
        <v>0</v>
      </c>
      <c r="AE53" s="17">
        <f t="shared" si="216"/>
        <v>52757</v>
      </c>
      <c r="AF53" s="17">
        <f t="shared" si="216"/>
        <v>52757</v>
      </c>
      <c r="AG53" s="17">
        <f t="shared" ref="AG53:AH53" si="217">AG105+AG171+AG259+AG359</f>
        <v>60152</v>
      </c>
      <c r="AH53" s="17">
        <f t="shared" si="217"/>
        <v>112909</v>
      </c>
      <c r="AI53" s="17">
        <f t="shared" ref="AI53:AJ53" si="218">AI105+AI171+AI259+AI359</f>
        <v>48613</v>
      </c>
      <c r="AJ53" s="17">
        <f t="shared" si="218"/>
        <v>161522</v>
      </c>
      <c r="AK53" s="17">
        <f t="shared" ref="AK53:AL53" si="219">AK105+AK171+AK259+AK359</f>
        <v>75160</v>
      </c>
      <c r="AL53" s="17">
        <f t="shared" si="219"/>
        <v>236682</v>
      </c>
      <c r="AM53" s="17">
        <f t="shared" ref="AM53:AN53" si="220">AM105+AM171+AM259+AM359</f>
        <v>71146</v>
      </c>
      <c r="AN53" s="17">
        <f t="shared" si="220"/>
        <v>307828</v>
      </c>
      <c r="AO53" s="17">
        <f t="shared" ref="AO53:AP53" si="221">AO105+AO171+AO259+AO359</f>
        <v>44248</v>
      </c>
      <c r="AP53" s="17">
        <f t="shared" si="221"/>
        <v>352076</v>
      </c>
      <c r="AQ53" s="17">
        <f t="shared" ref="AQ53:AR53" si="222">AQ105+AQ171+AQ259+AQ359</f>
        <v>51553</v>
      </c>
      <c r="AR53" s="17">
        <f t="shared" si="222"/>
        <v>403629</v>
      </c>
      <c r="AS53" s="17">
        <f t="shared" ref="AS53:AT53" si="223">AS105+AS171+AS259+AS359</f>
        <v>82572</v>
      </c>
      <c r="AT53" s="17">
        <f t="shared" si="223"/>
        <v>486201</v>
      </c>
      <c r="AU53" s="17">
        <f t="shared" ref="AU53:AV53" si="224">AU105+AU171+AU259+AU359</f>
        <v>66697</v>
      </c>
      <c r="AV53" s="17">
        <f t="shared" si="224"/>
        <v>552898</v>
      </c>
      <c r="AW53" s="17">
        <f t="shared" ref="AW53:AX53" si="225">AW105+AW171+AW259+AW359</f>
        <v>47267</v>
      </c>
      <c r="AX53" s="17">
        <f t="shared" si="225"/>
        <v>600165</v>
      </c>
      <c r="AY53" s="17">
        <f t="shared" ref="AY53:AZ53" si="226">AY105+AY171+AY259+AY359</f>
        <v>64322</v>
      </c>
      <c r="AZ53" s="17">
        <f t="shared" si="226"/>
        <v>664487</v>
      </c>
      <c r="BA53" s="17">
        <f t="shared" ref="BA53:BB53" si="227">BA105+BA171+BA259+BA359</f>
        <v>95776</v>
      </c>
      <c r="BB53" s="17">
        <f t="shared" si="227"/>
        <v>760263</v>
      </c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</row>
    <row r="54" spans="1:114" ht="15.75">
      <c r="A54" s="8"/>
      <c r="B54" s="8"/>
      <c r="C54" s="8"/>
      <c r="D54" s="8" t="s">
        <v>75</v>
      </c>
      <c r="E54" s="8"/>
      <c r="F54" s="8"/>
      <c r="G54" s="57" t="s">
        <v>76</v>
      </c>
      <c r="H54" s="17">
        <f t="shared" ref="H54:N54" si="228">H296</f>
        <v>0</v>
      </c>
      <c r="I54" s="17">
        <f t="shared" si="228"/>
        <v>0</v>
      </c>
      <c r="J54" s="17">
        <f t="shared" si="228"/>
        <v>0</v>
      </c>
      <c r="K54" s="17">
        <f t="shared" si="228"/>
        <v>0</v>
      </c>
      <c r="L54" s="17">
        <f t="shared" si="228"/>
        <v>0</v>
      </c>
      <c r="M54" s="17">
        <f t="shared" si="228"/>
        <v>0</v>
      </c>
      <c r="N54" s="17">
        <f t="shared" si="228"/>
        <v>0</v>
      </c>
      <c r="O54" s="17">
        <f t="shared" ref="O54:T54" si="229">O296</f>
        <v>0</v>
      </c>
      <c r="P54" s="17">
        <f t="shared" si="229"/>
        <v>0</v>
      </c>
      <c r="Q54" s="17">
        <f t="shared" si="229"/>
        <v>0</v>
      </c>
      <c r="R54" s="17">
        <f t="shared" si="229"/>
        <v>0</v>
      </c>
      <c r="S54" s="17">
        <f t="shared" si="229"/>
        <v>0</v>
      </c>
      <c r="T54" s="17">
        <f t="shared" si="229"/>
        <v>0</v>
      </c>
      <c r="U54" s="17">
        <f t="shared" ref="U54:Z54" si="230">U296</f>
        <v>0</v>
      </c>
      <c r="V54" s="17">
        <f t="shared" si="230"/>
        <v>0</v>
      </c>
      <c r="W54" s="17">
        <f t="shared" si="230"/>
        <v>0</v>
      </c>
      <c r="X54" s="17">
        <f t="shared" si="230"/>
        <v>0</v>
      </c>
      <c r="Y54" s="17">
        <f t="shared" si="230"/>
        <v>0</v>
      </c>
      <c r="Z54" s="17">
        <f t="shared" si="230"/>
        <v>0</v>
      </c>
      <c r="AA54" s="17">
        <f t="shared" ref="AA54:AF54" si="231">AA296</f>
        <v>0</v>
      </c>
      <c r="AB54" s="17">
        <f t="shared" si="231"/>
        <v>0</v>
      </c>
      <c r="AC54" s="17">
        <f t="shared" si="231"/>
        <v>0</v>
      </c>
      <c r="AD54" s="17">
        <f t="shared" si="231"/>
        <v>0</v>
      </c>
      <c r="AE54" s="17">
        <f t="shared" si="231"/>
        <v>0</v>
      </c>
      <c r="AF54" s="17">
        <f t="shared" si="231"/>
        <v>0</v>
      </c>
      <c r="AG54" s="17">
        <f t="shared" ref="AG54:AH54" si="232">AG296</f>
        <v>0</v>
      </c>
      <c r="AH54" s="17">
        <f t="shared" si="232"/>
        <v>0</v>
      </c>
      <c r="AI54" s="17">
        <f t="shared" ref="AI54:AJ54" si="233">AI296</f>
        <v>0</v>
      </c>
      <c r="AJ54" s="17">
        <f t="shared" si="233"/>
        <v>0</v>
      </c>
      <c r="AK54" s="17">
        <f t="shared" ref="AK54:AL54" si="234">AK296</f>
        <v>0</v>
      </c>
      <c r="AL54" s="17">
        <f t="shared" si="234"/>
        <v>0</v>
      </c>
      <c r="AM54" s="17">
        <f t="shared" ref="AM54:AN54" si="235">AM296</f>
        <v>0</v>
      </c>
      <c r="AN54" s="17">
        <f t="shared" si="235"/>
        <v>0</v>
      </c>
      <c r="AO54" s="17">
        <f t="shared" ref="AO54:AP54" si="236">AO296</f>
        <v>0</v>
      </c>
      <c r="AP54" s="17">
        <f t="shared" si="236"/>
        <v>0</v>
      </c>
      <c r="AQ54" s="17">
        <f t="shared" ref="AQ54:AR54" si="237">AQ296</f>
        <v>0</v>
      </c>
      <c r="AR54" s="17">
        <f t="shared" si="237"/>
        <v>0</v>
      </c>
      <c r="AS54" s="17">
        <f t="shared" ref="AS54:AT54" si="238">AS296</f>
        <v>0</v>
      </c>
      <c r="AT54" s="17">
        <f t="shared" si="238"/>
        <v>0</v>
      </c>
      <c r="AU54" s="17">
        <f t="shared" ref="AU54:AV54" si="239">AU296</f>
        <v>0</v>
      </c>
      <c r="AV54" s="17">
        <f t="shared" si="239"/>
        <v>0</v>
      </c>
      <c r="AW54" s="17">
        <f t="shared" ref="AW54:AX54" si="240">AW296</f>
        <v>0</v>
      </c>
      <c r="AX54" s="17">
        <f t="shared" si="240"/>
        <v>0</v>
      </c>
      <c r="AY54" s="17">
        <f t="shared" ref="AY54:AZ54" si="241">AY296</f>
        <v>0</v>
      </c>
      <c r="AZ54" s="17">
        <f t="shared" si="241"/>
        <v>0</v>
      </c>
      <c r="BA54" s="17">
        <f t="shared" ref="BA54:BB54" si="242">BA296</f>
        <v>0</v>
      </c>
      <c r="BB54" s="17">
        <f t="shared" si="242"/>
        <v>0</v>
      </c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</row>
    <row r="55" spans="1:114" ht="15" customHeight="1">
      <c r="A55" s="8"/>
      <c r="B55" s="8"/>
      <c r="C55" s="8"/>
      <c r="D55" s="8" t="s">
        <v>77</v>
      </c>
      <c r="E55" s="8"/>
      <c r="F55" s="8"/>
      <c r="G55" s="57" t="s">
        <v>78</v>
      </c>
      <c r="H55" s="17">
        <f t="shared" ref="H55:N55" si="243">H201+H362</f>
        <v>0</v>
      </c>
      <c r="I55" s="17">
        <f t="shared" si="243"/>
        <v>0</v>
      </c>
      <c r="J55" s="17">
        <f t="shared" si="243"/>
        <v>0</v>
      </c>
      <c r="K55" s="17">
        <f t="shared" si="243"/>
        <v>0</v>
      </c>
      <c r="L55" s="17">
        <f t="shared" si="243"/>
        <v>0</v>
      </c>
      <c r="M55" s="17">
        <f t="shared" si="243"/>
        <v>0</v>
      </c>
      <c r="N55" s="17">
        <f t="shared" si="243"/>
        <v>0</v>
      </c>
      <c r="O55" s="17">
        <f t="shared" ref="O55:T55" si="244">O201+O362</f>
        <v>0</v>
      </c>
      <c r="P55" s="17">
        <f t="shared" si="244"/>
        <v>0</v>
      </c>
      <c r="Q55" s="17">
        <f t="shared" si="244"/>
        <v>0</v>
      </c>
      <c r="R55" s="17">
        <f t="shared" si="244"/>
        <v>0</v>
      </c>
      <c r="S55" s="17">
        <f t="shared" si="244"/>
        <v>0</v>
      </c>
      <c r="T55" s="17">
        <f t="shared" si="244"/>
        <v>0</v>
      </c>
      <c r="U55" s="17">
        <f t="shared" ref="U55:Z55" si="245">U201+U362</f>
        <v>23760</v>
      </c>
      <c r="V55" s="17">
        <f t="shared" si="245"/>
        <v>23760</v>
      </c>
      <c r="W55" s="17">
        <f t="shared" si="245"/>
        <v>22880</v>
      </c>
      <c r="X55" s="17">
        <f t="shared" si="245"/>
        <v>46640</v>
      </c>
      <c r="Y55" s="17">
        <f t="shared" si="245"/>
        <v>12004</v>
      </c>
      <c r="Z55" s="17">
        <f t="shared" si="245"/>
        <v>58644</v>
      </c>
      <c r="AA55" s="17">
        <f t="shared" ref="AA55:AF55" si="246">AA201+AA362</f>
        <v>24356</v>
      </c>
      <c r="AB55" s="17">
        <f t="shared" si="246"/>
        <v>83000</v>
      </c>
      <c r="AC55" s="17">
        <f t="shared" si="246"/>
        <v>14839</v>
      </c>
      <c r="AD55" s="17">
        <f t="shared" si="246"/>
        <v>0</v>
      </c>
      <c r="AE55" s="17">
        <f t="shared" si="246"/>
        <v>0</v>
      </c>
      <c r="AF55" s="17">
        <f t="shared" si="246"/>
        <v>0</v>
      </c>
      <c r="AG55" s="17">
        <f t="shared" ref="AG55:AH55" si="247">AG201+AG362</f>
        <v>0</v>
      </c>
      <c r="AH55" s="17">
        <f t="shared" si="247"/>
        <v>0</v>
      </c>
      <c r="AI55" s="17">
        <f t="shared" ref="AI55:AJ55" si="248">AI201+AI362</f>
        <v>0</v>
      </c>
      <c r="AJ55" s="17">
        <f t="shared" si="248"/>
        <v>0</v>
      </c>
      <c r="AK55" s="17">
        <f t="shared" ref="AK55:AL55" si="249">AK201+AK362</f>
        <v>17380</v>
      </c>
      <c r="AL55" s="17">
        <f t="shared" si="249"/>
        <v>17380</v>
      </c>
      <c r="AM55" s="17">
        <f t="shared" ref="AM55:AN55" si="250">AM201+AM362</f>
        <v>13710</v>
      </c>
      <c r="AN55" s="17">
        <f t="shared" si="250"/>
        <v>31090</v>
      </c>
      <c r="AO55" s="17">
        <f t="shared" ref="AO55:AP55" si="251">AO201+AO362</f>
        <v>12868</v>
      </c>
      <c r="AP55" s="17">
        <f t="shared" si="251"/>
        <v>43958</v>
      </c>
      <c r="AQ55" s="17">
        <f t="shared" ref="AQ55:AR55" si="252">AQ201+AQ362</f>
        <v>17600</v>
      </c>
      <c r="AR55" s="17">
        <f t="shared" si="252"/>
        <v>61558</v>
      </c>
      <c r="AS55" s="17">
        <f t="shared" ref="AS55:AT55" si="253">AS201+AS362</f>
        <v>12869</v>
      </c>
      <c r="AT55" s="17">
        <f t="shared" si="253"/>
        <v>74427</v>
      </c>
      <c r="AU55" s="17">
        <f t="shared" ref="AU55:AV55" si="254">AU201+AU362</f>
        <v>13091</v>
      </c>
      <c r="AV55" s="17">
        <f t="shared" si="254"/>
        <v>87518</v>
      </c>
      <c r="AW55" s="17">
        <f t="shared" ref="AW55:AX55" si="255">AW201+AW362</f>
        <v>0</v>
      </c>
      <c r="AX55" s="17">
        <f t="shared" si="255"/>
        <v>87518</v>
      </c>
      <c r="AY55" s="17">
        <f t="shared" ref="AY55:AZ55" si="256">AY201+AY362</f>
        <v>8800</v>
      </c>
      <c r="AZ55" s="17">
        <f t="shared" si="256"/>
        <v>96318</v>
      </c>
      <c r="BA55" s="17">
        <f t="shared" ref="BA55:BB55" si="257">BA201+BA362</f>
        <v>8691</v>
      </c>
      <c r="BB55" s="17">
        <f t="shared" si="257"/>
        <v>105009</v>
      </c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</row>
    <row r="56" spans="1:114" ht="31.5">
      <c r="A56" s="8"/>
      <c r="B56" s="8"/>
      <c r="C56" s="8"/>
      <c r="D56" s="8">
        <v>51</v>
      </c>
      <c r="E56" s="8"/>
      <c r="F56" s="8"/>
      <c r="G56" s="57" t="s">
        <v>79</v>
      </c>
      <c r="H56" s="17">
        <f t="shared" ref="H56:N56" si="258">H203+H297+H365</f>
        <v>0</v>
      </c>
      <c r="I56" s="17">
        <f t="shared" si="258"/>
        <v>643970</v>
      </c>
      <c r="J56" s="17">
        <f t="shared" si="258"/>
        <v>643970</v>
      </c>
      <c r="K56" s="17">
        <f t="shared" si="258"/>
        <v>730872</v>
      </c>
      <c r="L56" s="17">
        <f t="shared" si="258"/>
        <v>1374842</v>
      </c>
      <c r="M56" s="17">
        <f t="shared" si="258"/>
        <v>738858</v>
      </c>
      <c r="N56" s="17">
        <f t="shared" si="258"/>
        <v>2113700</v>
      </c>
      <c r="O56" s="17">
        <f t="shared" ref="O56:T56" si="259">O203+O297+O365</f>
        <v>711346</v>
      </c>
      <c r="P56" s="17">
        <f t="shared" si="259"/>
        <v>2825046</v>
      </c>
      <c r="Q56" s="17">
        <f t="shared" si="259"/>
        <v>630415</v>
      </c>
      <c r="R56" s="17">
        <f t="shared" si="259"/>
        <v>3455461</v>
      </c>
      <c r="S56" s="17">
        <f t="shared" si="259"/>
        <v>596917</v>
      </c>
      <c r="T56" s="17">
        <f t="shared" si="259"/>
        <v>4052378</v>
      </c>
      <c r="U56" s="17">
        <f t="shared" ref="U56:Z56" si="260">U203+U297+U365</f>
        <v>533322</v>
      </c>
      <c r="V56" s="17">
        <f t="shared" si="260"/>
        <v>4585700</v>
      </c>
      <c r="W56" s="17">
        <f t="shared" si="260"/>
        <v>501259</v>
      </c>
      <c r="X56" s="17">
        <f t="shared" si="260"/>
        <v>5086959</v>
      </c>
      <c r="Y56" s="17">
        <f t="shared" si="260"/>
        <v>622726</v>
      </c>
      <c r="Z56" s="17">
        <f t="shared" si="260"/>
        <v>5709685</v>
      </c>
      <c r="AA56" s="17">
        <f t="shared" ref="AA56:AF56" si="261">AA203+AA297+AA365</f>
        <v>638596</v>
      </c>
      <c r="AB56" s="17">
        <f t="shared" si="261"/>
        <v>6348281</v>
      </c>
      <c r="AC56" s="17">
        <f t="shared" si="261"/>
        <v>652150</v>
      </c>
      <c r="AD56" s="17">
        <f t="shared" si="261"/>
        <v>0</v>
      </c>
      <c r="AE56" s="17">
        <f t="shared" si="261"/>
        <v>454456</v>
      </c>
      <c r="AF56" s="17">
        <f t="shared" si="261"/>
        <v>454456</v>
      </c>
      <c r="AG56" s="17">
        <f t="shared" ref="AG56:AH56" si="262">AG203+AG297+AG365</f>
        <v>468718</v>
      </c>
      <c r="AH56" s="17">
        <f t="shared" si="262"/>
        <v>923174</v>
      </c>
      <c r="AI56" s="17">
        <f t="shared" ref="AI56:AJ56" si="263">AI203+AI297+AI365</f>
        <v>430932</v>
      </c>
      <c r="AJ56" s="17">
        <f t="shared" si="263"/>
        <v>1354106</v>
      </c>
      <c r="AK56" s="17">
        <f t="shared" ref="AK56:AL56" si="264">AK203+AK297+AK365</f>
        <v>402202</v>
      </c>
      <c r="AL56" s="17">
        <f t="shared" si="264"/>
        <v>1756308</v>
      </c>
      <c r="AM56" s="17">
        <f t="shared" ref="AM56:AN56" si="265">AM203+AM297+AM365</f>
        <v>334620</v>
      </c>
      <c r="AN56" s="17">
        <f t="shared" si="265"/>
        <v>2090928</v>
      </c>
      <c r="AO56" s="17">
        <f t="shared" ref="AO56:AP56" si="266">AO203+AO297+AO365</f>
        <v>329329</v>
      </c>
      <c r="AP56" s="17">
        <f t="shared" si="266"/>
        <v>2420257</v>
      </c>
      <c r="AQ56" s="17">
        <f t="shared" ref="AQ56:AR56" si="267">AQ203+AQ297+AQ365</f>
        <v>318239</v>
      </c>
      <c r="AR56" s="17">
        <f t="shared" si="267"/>
        <v>2738496</v>
      </c>
      <c r="AS56" s="17">
        <f t="shared" ref="AS56:AT56" si="268">AS203+AS297+AS365</f>
        <v>310164</v>
      </c>
      <c r="AT56" s="17">
        <f t="shared" si="268"/>
        <v>3048660</v>
      </c>
      <c r="AU56" s="17">
        <f t="shared" ref="AU56:AV56" si="269">AU203+AU297+AU365</f>
        <v>450491</v>
      </c>
      <c r="AV56" s="17">
        <f t="shared" si="269"/>
        <v>3499151</v>
      </c>
      <c r="AW56" s="17">
        <f t="shared" ref="AW56:AX56" si="270">AW203+AW297+AW365</f>
        <v>400773</v>
      </c>
      <c r="AX56" s="17">
        <f t="shared" si="270"/>
        <v>3899924</v>
      </c>
      <c r="AY56" s="17">
        <f t="shared" ref="AY56:AZ56" si="271">AY203+AY297+AY365</f>
        <v>326996</v>
      </c>
      <c r="AZ56" s="17">
        <f t="shared" si="271"/>
        <v>4226920</v>
      </c>
      <c r="BA56" s="17">
        <f t="shared" ref="BA56:BB56" si="272">BA203+BA297+BA365</f>
        <v>311994</v>
      </c>
      <c r="BB56" s="17">
        <f t="shared" si="272"/>
        <v>4538914</v>
      </c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</row>
    <row r="57" spans="1:114" ht="15.75">
      <c r="A57" s="8"/>
      <c r="B57" s="8"/>
      <c r="C57" s="8"/>
      <c r="D57" s="8"/>
      <c r="E57" s="8" t="s">
        <v>24</v>
      </c>
      <c r="F57" s="8"/>
      <c r="G57" s="57" t="s">
        <v>80</v>
      </c>
      <c r="H57" s="17">
        <f t="shared" ref="H57:N57" si="273">H58+H59+H60+H61+H62</f>
        <v>0</v>
      </c>
      <c r="I57" s="17">
        <f t="shared" si="273"/>
        <v>643970</v>
      </c>
      <c r="J57" s="17">
        <f t="shared" si="273"/>
        <v>643970</v>
      </c>
      <c r="K57" s="17">
        <f t="shared" si="273"/>
        <v>730872</v>
      </c>
      <c r="L57" s="17">
        <f t="shared" si="273"/>
        <v>1374842</v>
      </c>
      <c r="M57" s="17">
        <f t="shared" si="273"/>
        <v>738858</v>
      </c>
      <c r="N57" s="17">
        <f t="shared" si="273"/>
        <v>2113700</v>
      </c>
      <c r="O57" s="17">
        <f t="shared" ref="O57:T57" si="274">O58+O59+O60+O61+O62</f>
        <v>711346</v>
      </c>
      <c r="P57" s="17">
        <f t="shared" si="274"/>
        <v>2825046</v>
      </c>
      <c r="Q57" s="17">
        <f t="shared" si="274"/>
        <v>630415</v>
      </c>
      <c r="R57" s="17">
        <f t="shared" si="274"/>
        <v>3455461</v>
      </c>
      <c r="S57" s="17">
        <f t="shared" si="274"/>
        <v>596917</v>
      </c>
      <c r="T57" s="17">
        <f t="shared" si="274"/>
        <v>4052378</v>
      </c>
      <c r="U57" s="17">
        <f t="shared" ref="U57:Z57" si="275">U58+U59+U60+U61+U62</f>
        <v>533322</v>
      </c>
      <c r="V57" s="17">
        <f t="shared" si="275"/>
        <v>4585700</v>
      </c>
      <c r="W57" s="17">
        <f t="shared" si="275"/>
        <v>501259</v>
      </c>
      <c r="X57" s="17">
        <f t="shared" si="275"/>
        <v>5086959</v>
      </c>
      <c r="Y57" s="17">
        <f t="shared" si="275"/>
        <v>622726</v>
      </c>
      <c r="Z57" s="17">
        <f t="shared" si="275"/>
        <v>5709685</v>
      </c>
      <c r="AA57" s="17">
        <f t="shared" ref="AA57:AF57" si="276">AA58+AA59+AA60+AA61+AA62</f>
        <v>638596</v>
      </c>
      <c r="AB57" s="17">
        <f t="shared" si="276"/>
        <v>6348281</v>
      </c>
      <c r="AC57" s="17">
        <f t="shared" si="276"/>
        <v>652150</v>
      </c>
      <c r="AD57" s="17">
        <f t="shared" si="276"/>
        <v>0</v>
      </c>
      <c r="AE57" s="17">
        <f t="shared" si="276"/>
        <v>454456</v>
      </c>
      <c r="AF57" s="17">
        <f t="shared" si="276"/>
        <v>454456</v>
      </c>
      <c r="AG57" s="17">
        <f t="shared" ref="AG57:AH57" si="277">AG58+AG59+AG60+AG61+AG62</f>
        <v>468718</v>
      </c>
      <c r="AH57" s="17">
        <f t="shared" si="277"/>
        <v>923174</v>
      </c>
      <c r="AI57" s="17">
        <f t="shared" ref="AI57:AJ57" si="278">AI58+AI59+AI60+AI61+AI62</f>
        <v>430932</v>
      </c>
      <c r="AJ57" s="17">
        <f t="shared" si="278"/>
        <v>1354106</v>
      </c>
      <c r="AK57" s="17">
        <f t="shared" ref="AK57:AL57" si="279">AK58+AK59+AK60+AK61+AK62</f>
        <v>402202</v>
      </c>
      <c r="AL57" s="17">
        <f t="shared" si="279"/>
        <v>1756308</v>
      </c>
      <c r="AM57" s="17">
        <f t="shared" ref="AM57:AN57" si="280">AM58+AM59+AM60+AM61+AM62</f>
        <v>334620</v>
      </c>
      <c r="AN57" s="17">
        <f t="shared" si="280"/>
        <v>2090928</v>
      </c>
      <c r="AO57" s="17">
        <f t="shared" ref="AO57:AP57" si="281">AO58+AO59+AO60+AO61+AO62</f>
        <v>329329</v>
      </c>
      <c r="AP57" s="17">
        <f t="shared" si="281"/>
        <v>2420257</v>
      </c>
      <c r="AQ57" s="17">
        <f t="shared" ref="AQ57:AR57" si="282">AQ58+AQ59+AQ60+AQ61+AQ62</f>
        <v>318239</v>
      </c>
      <c r="AR57" s="17">
        <f t="shared" si="282"/>
        <v>2738496</v>
      </c>
      <c r="AS57" s="17">
        <f t="shared" ref="AS57:AT57" si="283">AS58+AS59+AS60+AS61+AS62</f>
        <v>310164</v>
      </c>
      <c r="AT57" s="17">
        <f t="shared" si="283"/>
        <v>3048660</v>
      </c>
      <c r="AU57" s="17">
        <f t="shared" ref="AU57:AV57" si="284">AU58+AU59+AU60+AU61+AU62</f>
        <v>450491</v>
      </c>
      <c r="AV57" s="17">
        <f t="shared" si="284"/>
        <v>3499151</v>
      </c>
      <c r="AW57" s="17">
        <f t="shared" ref="AW57:AX57" si="285">AW58+AW59+AW60+AW61+AW62</f>
        <v>400773</v>
      </c>
      <c r="AX57" s="17">
        <f t="shared" si="285"/>
        <v>3899924</v>
      </c>
      <c r="AY57" s="17">
        <f t="shared" ref="AY57:AZ57" si="286">AY58+AY59+AY60+AY61+AY62</f>
        <v>326996</v>
      </c>
      <c r="AZ57" s="17">
        <f t="shared" si="286"/>
        <v>4226920</v>
      </c>
      <c r="BA57" s="17">
        <f t="shared" ref="BA57:BB57" si="287">BA58+BA59+BA60+BA61+BA62</f>
        <v>311994</v>
      </c>
      <c r="BB57" s="17">
        <f t="shared" si="287"/>
        <v>4538914</v>
      </c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</row>
    <row r="58" spans="1:114" ht="15.75">
      <c r="A58" s="8"/>
      <c r="B58" s="8"/>
      <c r="C58" s="8"/>
      <c r="D58" s="8"/>
      <c r="E58" s="8"/>
      <c r="F58" s="8" t="s">
        <v>24</v>
      </c>
      <c r="G58" s="57" t="s">
        <v>81</v>
      </c>
      <c r="H58" s="17">
        <f t="shared" ref="H58:N58" si="288">H203</f>
        <v>0</v>
      </c>
      <c r="I58" s="17">
        <f t="shared" si="288"/>
        <v>0</v>
      </c>
      <c r="J58" s="17">
        <f t="shared" si="288"/>
        <v>0</v>
      </c>
      <c r="K58" s="17">
        <f t="shared" si="288"/>
        <v>0</v>
      </c>
      <c r="L58" s="17">
        <f t="shared" si="288"/>
        <v>0</v>
      </c>
      <c r="M58" s="17">
        <f t="shared" si="288"/>
        <v>0</v>
      </c>
      <c r="N58" s="17">
        <f t="shared" si="288"/>
        <v>0</v>
      </c>
      <c r="O58" s="17">
        <f t="shared" ref="O58:T58" si="289">O203</f>
        <v>0</v>
      </c>
      <c r="P58" s="17">
        <f t="shared" si="289"/>
        <v>0</v>
      </c>
      <c r="Q58" s="17">
        <f t="shared" si="289"/>
        <v>0</v>
      </c>
      <c r="R58" s="17">
        <f t="shared" si="289"/>
        <v>0</v>
      </c>
      <c r="S58" s="17">
        <f t="shared" si="289"/>
        <v>0</v>
      </c>
      <c r="T58" s="17">
        <f t="shared" si="289"/>
        <v>0</v>
      </c>
      <c r="U58" s="17">
        <f t="shared" ref="U58:Z58" si="290">U203</f>
        <v>0</v>
      </c>
      <c r="V58" s="17">
        <f t="shared" si="290"/>
        <v>0</v>
      </c>
      <c r="W58" s="17">
        <f t="shared" si="290"/>
        <v>0</v>
      </c>
      <c r="X58" s="17">
        <f t="shared" si="290"/>
        <v>0</v>
      </c>
      <c r="Y58" s="17">
        <f t="shared" si="290"/>
        <v>0</v>
      </c>
      <c r="Z58" s="17">
        <f t="shared" si="290"/>
        <v>0</v>
      </c>
      <c r="AA58" s="17">
        <f t="shared" ref="AA58:AF58" si="291">AA203</f>
        <v>0</v>
      </c>
      <c r="AB58" s="17">
        <f t="shared" si="291"/>
        <v>0</v>
      </c>
      <c r="AC58" s="17">
        <f t="shared" si="291"/>
        <v>0</v>
      </c>
      <c r="AD58" s="17">
        <f t="shared" si="291"/>
        <v>0</v>
      </c>
      <c r="AE58" s="17">
        <f t="shared" si="291"/>
        <v>0</v>
      </c>
      <c r="AF58" s="17">
        <f t="shared" si="291"/>
        <v>0</v>
      </c>
      <c r="AG58" s="17">
        <f t="shared" ref="AG58:AH58" si="292">AG203</f>
        <v>0</v>
      </c>
      <c r="AH58" s="17">
        <f t="shared" si="292"/>
        <v>0</v>
      </c>
      <c r="AI58" s="17">
        <f t="shared" ref="AI58:AJ58" si="293">AI203</f>
        <v>0</v>
      </c>
      <c r="AJ58" s="17">
        <f t="shared" si="293"/>
        <v>0</v>
      </c>
      <c r="AK58" s="17">
        <f t="shared" ref="AK58:AL58" si="294">AK203</f>
        <v>0</v>
      </c>
      <c r="AL58" s="17">
        <f t="shared" si="294"/>
        <v>0</v>
      </c>
      <c r="AM58" s="17">
        <f t="shared" ref="AM58:AN58" si="295">AM203</f>
        <v>0</v>
      </c>
      <c r="AN58" s="17">
        <f t="shared" si="295"/>
        <v>0</v>
      </c>
      <c r="AO58" s="17">
        <f t="shared" ref="AO58:AP58" si="296">AO203</f>
        <v>0</v>
      </c>
      <c r="AP58" s="17">
        <f t="shared" si="296"/>
        <v>0</v>
      </c>
      <c r="AQ58" s="17">
        <f t="shared" ref="AQ58:AR58" si="297">AQ203</f>
        <v>0</v>
      </c>
      <c r="AR58" s="17">
        <f t="shared" si="297"/>
        <v>0</v>
      </c>
      <c r="AS58" s="17">
        <f t="shared" ref="AS58:AT58" si="298">AS203</f>
        <v>0</v>
      </c>
      <c r="AT58" s="17">
        <f t="shared" si="298"/>
        <v>0</v>
      </c>
      <c r="AU58" s="17">
        <f t="shared" ref="AU58:AV58" si="299">AU203</f>
        <v>0</v>
      </c>
      <c r="AV58" s="17">
        <f t="shared" si="299"/>
        <v>0</v>
      </c>
      <c r="AW58" s="17">
        <f t="shared" ref="AW58:AX58" si="300">AW203</f>
        <v>0</v>
      </c>
      <c r="AX58" s="17">
        <f t="shared" si="300"/>
        <v>0</v>
      </c>
      <c r="AY58" s="17">
        <f t="shared" ref="AY58:AZ58" si="301">AY203</f>
        <v>0</v>
      </c>
      <c r="AZ58" s="17">
        <f t="shared" si="301"/>
        <v>0</v>
      </c>
      <c r="BA58" s="17">
        <f t="shared" ref="BA58:BB58" si="302">BA203</f>
        <v>0</v>
      </c>
      <c r="BB58" s="17">
        <f t="shared" si="302"/>
        <v>0</v>
      </c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</row>
    <row r="59" spans="1:114" ht="31.5">
      <c r="A59" s="8"/>
      <c r="B59" s="8"/>
      <c r="C59" s="8"/>
      <c r="D59" s="8"/>
      <c r="E59" s="8"/>
      <c r="F59" s="8">
        <v>17</v>
      </c>
      <c r="G59" s="57" t="s">
        <v>82</v>
      </c>
      <c r="H59" s="17">
        <f t="shared" ref="H59:N59" si="303">H299</f>
        <v>0</v>
      </c>
      <c r="I59" s="17">
        <f t="shared" si="303"/>
        <v>529866</v>
      </c>
      <c r="J59" s="17">
        <f t="shared" si="303"/>
        <v>529866</v>
      </c>
      <c r="K59" s="17">
        <f t="shared" si="303"/>
        <v>599462</v>
      </c>
      <c r="L59" s="17">
        <f t="shared" si="303"/>
        <v>1129328</v>
      </c>
      <c r="M59" s="17">
        <f t="shared" si="303"/>
        <v>603932</v>
      </c>
      <c r="N59" s="17">
        <f t="shared" si="303"/>
        <v>1733260</v>
      </c>
      <c r="O59" s="17">
        <f t="shared" ref="O59:T59" si="304">O299</f>
        <v>586222</v>
      </c>
      <c r="P59" s="17">
        <f t="shared" si="304"/>
        <v>2319482</v>
      </c>
      <c r="Q59" s="17">
        <f t="shared" si="304"/>
        <v>518026</v>
      </c>
      <c r="R59" s="17">
        <f t="shared" si="304"/>
        <v>2837508</v>
      </c>
      <c r="S59" s="17">
        <f t="shared" si="304"/>
        <v>484650</v>
      </c>
      <c r="T59" s="17">
        <f t="shared" si="304"/>
        <v>3322158</v>
      </c>
      <c r="U59" s="17">
        <f t="shared" ref="U59:Z59" si="305">U299</f>
        <v>433561</v>
      </c>
      <c r="V59" s="17">
        <f t="shared" si="305"/>
        <v>3755719</v>
      </c>
      <c r="W59" s="17">
        <f t="shared" si="305"/>
        <v>417717</v>
      </c>
      <c r="X59" s="17">
        <f t="shared" si="305"/>
        <v>4173436</v>
      </c>
      <c r="Y59" s="17">
        <f t="shared" si="305"/>
        <v>531208</v>
      </c>
      <c r="Z59" s="17">
        <f t="shared" si="305"/>
        <v>4704644</v>
      </c>
      <c r="AA59" s="17">
        <f t="shared" ref="AA59:AF59" si="306">AA299</f>
        <v>515595</v>
      </c>
      <c r="AB59" s="17">
        <f t="shared" si="306"/>
        <v>5220239</v>
      </c>
      <c r="AC59" s="17">
        <f t="shared" si="306"/>
        <v>516278</v>
      </c>
      <c r="AD59" s="17">
        <f t="shared" si="306"/>
        <v>0</v>
      </c>
      <c r="AE59" s="17">
        <f t="shared" si="306"/>
        <v>361100</v>
      </c>
      <c r="AF59" s="17">
        <f t="shared" si="306"/>
        <v>361100</v>
      </c>
      <c r="AG59" s="17">
        <f t="shared" ref="AG59:AH59" si="307">AG299</f>
        <v>373504</v>
      </c>
      <c r="AH59" s="17">
        <f t="shared" si="307"/>
        <v>734604</v>
      </c>
      <c r="AI59" s="17">
        <f t="shared" ref="AI59:AJ59" si="308">AI299</f>
        <v>340118</v>
      </c>
      <c r="AJ59" s="17">
        <f t="shared" si="308"/>
        <v>1074722</v>
      </c>
      <c r="AK59" s="17">
        <f t="shared" ref="AK59:AL59" si="309">AK299</f>
        <v>315319</v>
      </c>
      <c r="AL59" s="17">
        <f t="shared" si="309"/>
        <v>1390041</v>
      </c>
      <c r="AM59" s="17">
        <f t="shared" ref="AM59:AN59" si="310">AM299</f>
        <v>276227</v>
      </c>
      <c r="AN59" s="17">
        <f t="shared" si="310"/>
        <v>1666268</v>
      </c>
      <c r="AO59" s="17">
        <f t="shared" ref="AO59:AP59" si="311">AO299</f>
        <v>255914</v>
      </c>
      <c r="AP59" s="17">
        <f t="shared" si="311"/>
        <v>1922182</v>
      </c>
      <c r="AQ59" s="17">
        <f t="shared" ref="AQ59:AR59" si="312">AQ299</f>
        <v>244349</v>
      </c>
      <c r="AR59" s="17">
        <f t="shared" si="312"/>
        <v>2166531</v>
      </c>
      <c r="AS59" s="17">
        <f t="shared" ref="AS59:AT59" si="313">AS299</f>
        <v>235454</v>
      </c>
      <c r="AT59" s="17">
        <f t="shared" si="313"/>
        <v>2401985</v>
      </c>
      <c r="AU59" s="17">
        <f t="shared" ref="AU59:AV59" si="314">AU299</f>
        <v>355525</v>
      </c>
      <c r="AV59" s="17">
        <f t="shared" si="314"/>
        <v>2757510</v>
      </c>
      <c r="AW59" s="17">
        <f t="shared" ref="AW59:AX59" si="315">AW299</f>
        <v>339815</v>
      </c>
      <c r="AX59" s="17">
        <f t="shared" si="315"/>
        <v>3097325</v>
      </c>
      <c r="AY59" s="17">
        <f t="shared" ref="AY59:AZ59" si="316">AY299</f>
        <v>264113</v>
      </c>
      <c r="AZ59" s="17">
        <f t="shared" si="316"/>
        <v>3361438</v>
      </c>
      <c r="BA59" s="17">
        <f t="shared" ref="BA59:BB59" si="317">BA299</f>
        <v>263920</v>
      </c>
      <c r="BB59" s="17">
        <f t="shared" si="317"/>
        <v>3625358</v>
      </c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</row>
    <row r="60" spans="1:114" ht="47.25">
      <c r="A60" s="8"/>
      <c r="B60" s="8"/>
      <c r="C60" s="8"/>
      <c r="D60" s="8"/>
      <c r="E60" s="8"/>
      <c r="F60" s="8">
        <v>18</v>
      </c>
      <c r="G60" s="57" t="s">
        <v>83</v>
      </c>
      <c r="H60" s="17">
        <f t="shared" ref="H60:N60" si="318">H367</f>
        <v>0</v>
      </c>
      <c r="I60" s="17">
        <f t="shared" si="318"/>
        <v>0</v>
      </c>
      <c r="J60" s="17">
        <f t="shared" si="318"/>
        <v>0</v>
      </c>
      <c r="K60" s="17">
        <f t="shared" si="318"/>
        <v>0</v>
      </c>
      <c r="L60" s="17">
        <f t="shared" si="318"/>
        <v>0</v>
      </c>
      <c r="M60" s="17">
        <f t="shared" si="318"/>
        <v>0</v>
      </c>
      <c r="N60" s="17">
        <f t="shared" si="318"/>
        <v>0</v>
      </c>
      <c r="O60" s="17">
        <f t="shared" ref="O60:T60" si="319">O367</f>
        <v>0</v>
      </c>
      <c r="P60" s="17">
        <f t="shared" si="319"/>
        <v>0</v>
      </c>
      <c r="Q60" s="17">
        <f t="shared" si="319"/>
        <v>0</v>
      </c>
      <c r="R60" s="17">
        <f t="shared" si="319"/>
        <v>0</v>
      </c>
      <c r="S60" s="17">
        <f t="shared" si="319"/>
        <v>0</v>
      </c>
      <c r="T60" s="17">
        <f t="shared" si="319"/>
        <v>0</v>
      </c>
      <c r="U60" s="17">
        <f t="shared" ref="U60:Z60" si="320">U367</f>
        <v>0</v>
      </c>
      <c r="V60" s="17">
        <f t="shared" si="320"/>
        <v>0</v>
      </c>
      <c r="W60" s="17">
        <f t="shared" si="320"/>
        <v>0</v>
      </c>
      <c r="X60" s="17">
        <f t="shared" si="320"/>
        <v>0</v>
      </c>
      <c r="Y60" s="17">
        <f t="shared" si="320"/>
        <v>0</v>
      </c>
      <c r="Z60" s="17">
        <f t="shared" si="320"/>
        <v>0</v>
      </c>
      <c r="AA60" s="17">
        <f t="shared" ref="AA60:AF60" si="321">AA367</f>
        <v>0</v>
      </c>
      <c r="AB60" s="17">
        <f t="shared" si="321"/>
        <v>0</v>
      </c>
      <c r="AC60" s="17">
        <f t="shared" si="321"/>
        <v>0</v>
      </c>
      <c r="AD60" s="17">
        <f t="shared" si="321"/>
        <v>0</v>
      </c>
      <c r="AE60" s="17">
        <f t="shared" si="321"/>
        <v>0</v>
      </c>
      <c r="AF60" s="17">
        <f t="shared" si="321"/>
        <v>0</v>
      </c>
      <c r="AG60" s="17">
        <f t="shared" ref="AG60:AH60" si="322">AG367</f>
        <v>0</v>
      </c>
      <c r="AH60" s="17">
        <f t="shared" si="322"/>
        <v>0</v>
      </c>
      <c r="AI60" s="17">
        <f t="shared" ref="AI60:AJ60" si="323">AI367</f>
        <v>0</v>
      </c>
      <c r="AJ60" s="17">
        <f t="shared" si="323"/>
        <v>0</v>
      </c>
      <c r="AK60" s="17">
        <f t="shared" ref="AK60:AL60" si="324">AK367</f>
        <v>0</v>
      </c>
      <c r="AL60" s="17">
        <f t="shared" si="324"/>
        <v>0</v>
      </c>
      <c r="AM60" s="17">
        <f t="shared" ref="AM60:AN60" si="325">AM367</f>
        <v>0</v>
      </c>
      <c r="AN60" s="17">
        <f t="shared" si="325"/>
        <v>0</v>
      </c>
      <c r="AO60" s="17">
        <f t="shared" ref="AO60:AP60" si="326">AO367</f>
        <v>0</v>
      </c>
      <c r="AP60" s="17">
        <f t="shared" si="326"/>
        <v>0</v>
      </c>
      <c r="AQ60" s="17">
        <f t="shared" ref="AQ60:AR60" si="327">AQ367</f>
        <v>0</v>
      </c>
      <c r="AR60" s="17">
        <f t="shared" si="327"/>
        <v>0</v>
      </c>
      <c r="AS60" s="17">
        <f t="shared" ref="AS60:AT60" si="328">AS367</f>
        <v>0</v>
      </c>
      <c r="AT60" s="17">
        <f t="shared" si="328"/>
        <v>0</v>
      </c>
      <c r="AU60" s="17">
        <f t="shared" ref="AU60:AV60" si="329">AU367</f>
        <v>0</v>
      </c>
      <c r="AV60" s="17">
        <f t="shared" si="329"/>
        <v>0</v>
      </c>
      <c r="AW60" s="17">
        <f t="shared" ref="AW60:AX60" si="330">AW367</f>
        <v>0</v>
      </c>
      <c r="AX60" s="17">
        <f t="shared" si="330"/>
        <v>0</v>
      </c>
      <c r="AY60" s="17">
        <f t="shared" ref="AY60:AZ60" si="331">AY367</f>
        <v>0</v>
      </c>
      <c r="AZ60" s="17">
        <f t="shared" si="331"/>
        <v>0</v>
      </c>
      <c r="BA60" s="17">
        <f t="shared" ref="BA60:BB60" si="332">BA367</f>
        <v>0</v>
      </c>
      <c r="BB60" s="17">
        <f t="shared" si="332"/>
        <v>0</v>
      </c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</row>
    <row r="61" spans="1:114" ht="47.25">
      <c r="A61" s="8"/>
      <c r="B61" s="8"/>
      <c r="C61" s="8"/>
      <c r="D61" s="8"/>
      <c r="E61" s="8"/>
      <c r="F61" s="8">
        <v>19</v>
      </c>
      <c r="G61" s="57" t="s">
        <v>84</v>
      </c>
      <c r="H61" s="17">
        <f t="shared" ref="H61:J62" si="333">H300</f>
        <v>0</v>
      </c>
      <c r="I61" s="17">
        <f t="shared" si="333"/>
        <v>114094</v>
      </c>
      <c r="J61" s="17">
        <f t="shared" si="333"/>
        <v>114094</v>
      </c>
      <c r="K61" s="17">
        <f t="shared" ref="K61:N62" si="334">K300</f>
        <v>131390</v>
      </c>
      <c r="L61" s="17">
        <f t="shared" si="334"/>
        <v>245484</v>
      </c>
      <c r="M61" s="17">
        <f t="shared" si="334"/>
        <v>134926</v>
      </c>
      <c r="N61" s="17">
        <f t="shared" si="334"/>
        <v>380410</v>
      </c>
      <c r="O61" s="17">
        <f t="shared" ref="O61:R62" si="335">O300</f>
        <v>125124</v>
      </c>
      <c r="P61" s="17">
        <f t="shared" si="335"/>
        <v>505534</v>
      </c>
      <c r="Q61" s="17">
        <f t="shared" si="335"/>
        <v>112369</v>
      </c>
      <c r="R61" s="17">
        <f t="shared" si="335"/>
        <v>617903</v>
      </c>
      <c r="S61" s="17">
        <f t="shared" ref="S61:V62" si="336">S300</f>
        <v>112263</v>
      </c>
      <c r="T61" s="17">
        <f t="shared" si="336"/>
        <v>730166</v>
      </c>
      <c r="U61" s="17">
        <f t="shared" si="336"/>
        <v>99690</v>
      </c>
      <c r="V61" s="17">
        <f t="shared" si="336"/>
        <v>829856</v>
      </c>
      <c r="W61" s="17">
        <f t="shared" ref="W61:Z62" si="337">W300</f>
        <v>83486</v>
      </c>
      <c r="X61" s="17">
        <f t="shared" si="337"/>
        <v>913342</v>
      </c>
      <c r="Y61" s="17">
        <f t="shared" si="337"/>
        <v>91484</v>
      </c>
      <c r="Z61" s="17">
        <f t="shared" si="337"/>
        <v>1004826</v>
      </c>
      <c r="AA61" s="17">
        <f t="shared" ref="AA61:AD62" si="338">AA300</f>
        <v>122966</v>
      </c>
      <c r="AB61" s="17">
        <f t="shared" si="338"/>
        <v>1127792</v>
      </c>
      <c r="AC61" s="17">
        <f t="shared" si="338"/>
        <v>135856</v>
      </c>
      <c r="AD61" s="17">
        <f t="shared" si="338"/>
        <v>0</v>
      </c>
      <c r="AE61" s="17">
        <f t="shared" ref="AE61:AH62" si="339">AE300</f>
        <v>93346</v>
      </c>
      <c r="AF61" s="17">
        <f t="shared" si="339"/>
        <v>93346</v>
      </c>
      <c r="AG61" s="17">
        <f t="shared" si="339"/>
        <v>95210</v>
      </c>
      <c r="AH61" s="17">
        <f t="shared" si="339"/>
        <v>188556</v>
      </c>
      <c r="AI61" s="17">
        <f t="shared" ref="AI61:AJ61" si="340">AI300</f>
        <v>90814</v>
      </c>
      <c r="AJ61" s="17">
        <f t="shared" si="340"/>
        <v>279370</v>
      </c>
      <c r="AK61" s="17">
        <f t="shared" ref="AK61:AL61" si="341">AK300</f>
        <v>86883</v>
      </c>
      <c r="AL61" s="17">
        <f t="shared" si="341"/>
        <v>366253</v>
      </c>
      <c r="AM61" s="17">
        <f t="shared" ref="AM61:AN61" si="342">AM300</f>
        <v>58393</v>
      </c>
      <c r="AN61" s="17">
        <f t="shared" si="342"/>
        <v>424646</v>
      </c>
      <c r="AO61" s="17">
        <f t="shared" ref="AO61:AP61" si="343">AO300</f>
        <v>73415</v>
      </c>
      <c r="AP61" s="17">
        <f t="shared" si="343"/>
        <v>498061</v>
      </c>
      <c r="AQ61" s="17">
        <f t="shared" ref="AQ61:AR61" si="344">AQ300</f>
        <v>73890</v>
      </c>
      <c r="AR61" s="17">
        <f t="shared" si="344"/>
        <v>571951</v>
      </c>
      <c r="AS61" s="17">
        <f t="shared" ref="AS61:AT61" si="345">AS300</f>
        <v>74710</v>
      </c>
      <c r="AT61" s="17">
        <f t="shared" si="345"/>
        <v>646661</v>
      </c>
      <c r="AU61" s="17">
        <f t="shared" ref="AU61:AV61" si="346">AU300</f>
        <v>94966</v>
      </c>
      <c r="AV61" s="17">
        <f t="shared" si="346"/>
        <v>741627</v>
      </c>
      <c r="AW61" s="17">
        <f t="shared" ref="AW61:AX61" si="347">AW300</f>
        <v>60958</v>
      </c>
      <c r="AX61" s="17">
        <f t="shared" si="347"/>
        <v>802585</v>
      </c>
      <c r="AY61" s="17">
        <f t="shared" ref="AY61:AZ61" si="348">AY300</f>
        <v>62784</v>
      </c>
      <c r="AZ61" s="17">
        <f t="shared" si="348"/>
        <v>865369</v>
      </c>
      <c r="BA61" s="17">
        <f t="shared" ref="BA61:BB61" si="349">BA300</f>
        <v>48074</v>
      </c>
      <c r="BB61" s="17">
        <f t="shared" si="349"/>
        <v>913443</v>
      </c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</row>
    <row r="62" spans="1:114" ht="66" customHeight="1">
      <c r="A62" s="8"/>
      <c r="B62" s="8"/>
      <c r="C62" s="8"/>
      <c r="D62" s="8"/>
      <c r="E62" s="8"/>
      <c r="F62" s="8" t="s">
        <v>73</v>
      </c>
      <c r="G62" s="57" t="s">
        <v>85</v>
      </c>
      <c r="H62" s="17">
        <f t="shared" si="333"/>
        <v>0</v>
      </c>
      <c r="I62" s="17">
        <f t="shared" si="333"/>
        <v>10</v>
      </c>
      <c r="J62" s="17">
        <f t="shared" si="333"/>
        <v>10</v>
      </c>
      <c r="K62" s="17">
        <f t="shared" si="334"/>
        <v>20</v>
      </c>
      <c r="L62" s="17">
        <f t="shared" si="334"/>
        <v>30</v>
      </c>
      <c r="M62" s="17">
        <f t="shared" si="334"/>
        <v>0</v>
      </c>
      <c r="N62" s="17">
        <f t="shared" si="334"/>
        <v>30</v>
      </c>
      <c r="O62" s="17">
        <f t="shared" si="335"/>
        <v>0</v>
      </c>
      <c r="P62" s="17">
        <f t="shared" si="335"/>
        <v>30</v>
      </c>
      <c r="Q62" s="17">
        <f t="shared" si="335"/>
        <v>20</v>
      </c>
      <c r="R62" s="17">
        <f t="shared" si="335"/>
        <v>50</v>
      </c>
      <c r="S62" s="17">
        <f t="shared" si="336"/>
        <v>4</v>
      </c>
      <c r="T62" s="17">
        <f t="shared" si="336"/>
        <v>54</v>
      </c>
      <c r="U62" s="17">
        <f t="shared" si="336"/>
        <v>71</v>
      </c>
      <c r="V62" s="17">
        <f t="shared" si="336"/>
        <v>125</v>
      </c>
      <c r="W62" s="17">
        <f t="shared" si="337"/>
        <v>56</v>
      </c>
      <c r="X62" s="17">
        <f t="shared" si="337"/>
        <v>181</v>
      </c>
      <c r="Y62" s="17">
        <f t="shared" si="337"/>
        <v>34</v>
      </c>
      <c r="Z62" s="17">
        <f t="shared" si="337"/>
        <v>215</v>
      </c>
      <c r="AA62" s="17">
        <f t="shared" si="338"/>
        <v>35</v>
      </c>
      <c r="AB62" s="17">
        <f t="shared" si="338"/>
        <v>250</v>
      </c>
      <c r="AC62" s="17">
        <f t="shared" si="338"/>
        <v>16</v>
      </c>
      <c r="AD62" s="17">
        <f t="shared" si="338"/>
        <v>0</v>
      </c>
      <c r="AE62" s="17">
        <f t="shared" si="339"/>
        <v>10</v>
      </c>
      <c r="AF62" s="17">
        <f t="shared" si="339"/>
        <v>10</v>
      </c>
      <c r="AG62" s="17">
        <f t="shared" si="339"/>
        <v>4</v>
      </c>
      <c r="AH62" s="17">
        <f t="shared" si="339"/>
        <v>14</v>
      </c>
      <c r="AI62" s="17">
        <f t="shared" ref="AI62:AJ62" si="350">AI301</f>
        <v>0</v>
      </c>
      <c r="AJ62" s="17">
        <f t="shared" si="350"/>
        <v>14</v>
      </c>
      <c r="AK62" s="17">
        <f t="shared" ref="AK62:AL62" si="351">AK301</f>
        <v>0</v>
      </c>
      <c r="AL62" s="17">
        <f t="shared" si="351"/>
        <v>14</v>
      </c>
      <c r="AM62" s="17">
        <f t="shared" ref="AM62:AN62" si="352">AM301</f>
        <v>0</v>
      </c>
      <c r="AN62" s="17">
        <f t="shared" si="352"/>
        <v>14</v>
      </c>
      <c r="AO62" s="17">
        <f t="shared" ref="AO62:AP62" si="353">AO301</f>
        <v>0</v>
      </c>
      <c r="AP62" s="17">
        <f t="shared" si="353"/>
        <v>14</v>
      </c>
      <c r="AQ62" s="17">
        <f t="shared" ref="AQ62:AR62" si="354">AQ301</f>
        <v>0</v>
      </c>
      <c r="AR62" s="17">
        <f t="shared" si="354"/>
        <v>14</v>
      </c>
      <c r="AS62" s="17">
        <f t="shared" ref="AS62:AT62" si="355">AS301</f>
        <v>0</v>
      </c>
      <c r="AT62" s="17">
        <f t="shared" si="355"/>
        <v>14</v>
      </c>
      <c r="AU62" s="17">
        <f t="shared" ref="AU62:AV62" si="356">AU301</f>
        <v>0</v>
      </c>
      <c r="AV62" s="17">
        <f t="shared" si="356"/>
        <v>14</v>
      </c>
      <c r="AW62" s="17">
        <f t="shared" ref="AW62:AX62" si="357">AW301</f>
        <v>0</v>
      </c>
      <c r="AX62" s="17">
        <f t="shared" si="357"/>
        <v>14</v>
      </c>
      <c r="AY62" s="17">
        <f t="shared" ref="AY62:AZ62" si="358">AY301</f>
        <v>99</v>
      </c>
      <c r="AZ62" s="17">
        <f t="shared" si="358"/>
        <v>113</v>
      </c>
      <c r="BA62" s="17">
        <f t="shared" ref="BA62:BB62" si="359">BA301</f>
        <v>0</v>
      </c>
      <c r="BB62" s="17">
        <f t="shared" si="359"/>
        <v>113</v>
      </c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</row>
    <row r="63" spans="1:114" ht="18" customHeight="1">
      <c r="A63" s="8"/>
      <c r="B63" s="8"/>
      <c r="C63" s="8"/>
      <c r="D63" s="8">
        <v>55</v>
      </c>
      <c r="E63" s="8"/>
      <c r="F63" s="8"/>
      <c r="G63" s="57" t="s">
        <v>86</v>
      </c>
      <c r="H63" s="17">
        <f t="shared" ref="H63:N63" si="360">H368</f>
        <v>0</v>
      </c>
      <c r="I63" s="17">
        <f t="shared" si="360"/>
        <v>0</v>
      </c>
      <c r="J63" s="17">
        <f t="shared" si="360"/>
        <v>0</v>
      </c>
      <c r="K63" s="17">
        <f t="shared" si="360"/>
        <v>0</v>
      </c>
      <c r="L63" s="17">
        <f t="shared" si="360"/>
        <v>0</v>
      </c>
      <c r="M63" s="17">
        <f t="shared" si="360"/>
        <v>0</v>
      </c>
      <c r="N63" s="17">
        <f t="shared" si="360"/>
        <v>0</v>
      </c>
      <c r="O63" s="17">
        <f t="shared" ref="O63:T63" si="361">O368</f>
        <v>0</v>
      </c>
      <c r="P63" s="17">
        <f t="shared" si="361"/>
        <v>0</v>
      </c>
      <c r="Q63" s="17">
        <f t="shared" si="361"/>
        <v>0</v>
      </c>
      <c r="R63" s="17">
        <f t="shared" si="361"/>
        <v>0</v>
      </c>
      <c r="S63" s="17">
        <f t="shared" si="361"/>
        <v>0</v>
      </c>
      <c r="T63" s="17">
        <f t="shared" si="361"/>
        <v>0</v>
      </c>
      <c r="U63" s="17">
        <f t="shared" ref="U63:Z63" si="362">U368</f>
        <v>0</v>
      </c>
      <c r="V63" s="17">
        <f t="shared" si="362"/>
        <v>0</v>
      </c>
      <c r="W63" s="17">
        <f t="shared" si="362"/>
        <v>0</v>
      </c>
      <c r="X63" s="17">
        <f t="shared" si="362"/>
        <v>0</v>
      </c>
      <c r="Y63" s="17">
        <f t="shared" si="362"/>
        <v>0</v>
      </c>
      <c r="Z63" s="17">
        <f t="shared" si="362"/>
        <v>0</v>
      </c>
      <c r="AA63" s="17">
        <f t="shared" ref="AA63:AF63" si="363">AA368</f>
        <v>0</v>
      </c>
      <c r="AB63" s="17">
        <f t="shared" si="363"/>
        <v>0</v>
      </c>
      <c r="AC63" s="17">
        <f t="shared" si="363"/>
        <v>0</v>
      </c>
      <c r="AD63" s="17">
        <f t="shared" si="363"/>
        <v>0</v>
      </c>
      <c r="AE63" s="17">
        <f t="shared" si="363"/>
        <v>0</v>
      </c>
      <c r="AF63" s="17">
        <f t="shared" si="363"/>
        <v>0</v>
      </c>
      <c r="AG63" s="17">
        <f t="shared" ref="AG63:AH63" si="364">AG368</f>
        <v>0</v>
      </c>
      <c r="AH63" s="17">
        <f t="shared" si="364"/>
        <v>0</v>
      </c>
      <c r="AI63" s="17">
        <f t="shared" ref="AI63:AJ63" si="365">AI368</f>
        <v>0</v>
      </c>
      <c r="AJ63" s="17">
        <f t="shared" si="365"/>
        <v>0</v>
      </c>
      <c r="AK63" s="17">
        <f t="shared" ref="AK63:AL63" si="366">AK368</f>
        <v>0</v>
      </c>
      <c r="AL63" s="17">
        <f t="shared" si="366"/>
        <v>0</v>
      </c>
      <c r="AM63" s="17">
        <f t="shared" ref="AM63:AN63" si="367">AM368</f>
        <v>0</v>
      </c>
      <c r="AN63" s="17">
        <f t="shared" si="367"/>
        <v>0</v>
      </c>
      <c r="AO63" s="17">
        <f t="shared" ref="AO63:AP63" si="368">AO368</f>
        <v>0</v>
      </c>
      <c r="AP63" s="17">
        <f t="shared" si="368"/>
        <v>0</v>
      </c>
      <c r="AQ63" s="17">
        <f t="shared" ref="AQ63:AR63" si="369">AQ368</f>
        <v>0</v>
      </c>
      <c r="AR63" s="17">
        <f t="shared" si="369"/>
        <v>0</v>
      </c>
      <c r="AS63" s="17">
        <f t="shared" ref="AS63:AT63" si="370">AS368</f>
        <v>0</v>
      </c>
      <c r="AT63" s="17">
        <f t="shared" si="370"/>
        <v>0</v>
      </c>
      <c r="AU63" s="17">
        <f t="shared" ref="AU63:AV63" si="371">AU368</f>
        <v>0</v>
      </c>
      <c r="AV63" s="17">
        <f t="shared" si="371"/>
        <v>0</v>
      </c>
      <c r="AW63" s="17">
        <f t="shared" ref="AW63:AX63" si="372">AW368</f>
        <v>0</v>
      </c>
      <c r="AX63" s="17">
        <f t="shared" si="372"/>
        <v>0</v>
      </c>
      <c r="AY63" s="17">
        <f t="shared" ref="AY63:AZ63" si="373">AY368</f>
        <v>0</v>
      </c>
      <c r="AZ63" s="17">
        <f t="shared" si="373"/>
        <v>0</v>
      </c>
      <c r="BA63" s="17">
        <f t="shared" ref="BA63:BB63" si="374">BA368</f>
        <v>0</v>
      </c>
      <c r="BB63" s="17">
        <f t="shared" si="374"/>
        <v>0</v>
      </c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</row>
    <row r="64" spans="1:114" ht="18" customHeight="1">
      <c r="A64" s="8"/>
      <c r="B64" s="8"/>
      <c r="C64" s="8"/>
      <c r="D64" s="8">
        <v>56</v>
      </c>
      <c r="E64" s="8"/>
      <c r="F64" s="8"/>
      <c r="G64" s="57" t="s">
        <v>87</v>
      </c>
      <c r="H64" s="17">
        <f t="shared" ref="H64:N64" si="375">+H374</f>
        <v>0</v>
      </c>
      <c r="I64" s="17">
        <f t="shared" si="375"/>
        <v>8706</v>
      </c>
      <c r="J64" s="17">
        <f t="shared" si="375"/>
        <v>8706</v>
      </c>
      <c r="K64" s="17">
        <f t="shared" si="375"/>
        <v>44544</v>
      </c>
      <c r="L64" s="17">
        <f t="shared" si="375"/>
        <v>53250</v>
      </c>
      <c r="M64" s="17">
        <f t="shared" si="375"/>
        <v>47325</v>
      </c>
      <c r="N64" s="17">
        <f t="shared" si="375"/>
        <v>100575</v>
      </c>
      <c r="O64" s="17">
        <f t="shared" ref="O64:T64" si="376">+O374</f>
        <v>5098</v>
      </c>
      <c r="P64" s="17">
        <f t="shared" si="376"/>
        <v>105673</v>
      </c>
      <c r="Q64" s="17">
        <f t="shared" si="376"/>
        <v>58987</v>
      </c>
      <c r="R64" s="17">
        <f t="shared" si="376"/>
        <v>164660</v>
      </c>
      <c r="S64" s="17">
        <f t="shared" si="376"/>
        <v>15021</v>
      </c>
      <c r="T64" s="17">
        <f t="shared" si="376"/>
        <v>179681</v>
      </c>
      <c r="U64" s="17">
        <f t="shared" ref="U64:Z64" si="377">+U374</f>
        <v>4542</v>
      </c>
      <c r="V64" s="17">
        <f t="shared" si="377"/>
        <v>184223</v>
      </c>
      <c r="W64" s="17">
        <f t="shared" si="377"/>
        <v>4921</v>
      </c>
      <c r="X64" s="17">
        <f t="shared" si="377"/>
        <v>189144</v>
      </c>
      <c r="Y64" s="17">
        <f t="shared" si="377"/>
        <v>90765</v>
      </c>
      <c r="Z64" s="17">
        <f t="shared" si="377"/>
        <v>279909</v>
      </c>
      <c r="AA64" s="17">
        <f t="shared" ref="AA64:AF64" si="378">+AA374</f>
        <v>156170</v>
      </c>
      <c r="AB64" s="17">
        <f t="shared" si="378"/>
        <v>436079</v>
      </c>
      <c r="AC64" s="17">
        <f t="shared" si="378"/>
        <v>0</v>
      </c>
      <c r="AD64" s="17">
        <f t="shared" si="378"/>
        <v>0</v>
      </c>
      <c r="AE64" s="17">
        <f t="shared" si="378"/>
        <v>203525</v>
      </c>
      <c r="AF64" s="17">
        <f t="shared" si="378"/>
        <v>203525</v>
      </c>
      <c r="AG64" s="17">
        <f t="shared" ref="AG64:AH64" si="379">+AG374</f>
        <v>94107</v>
      </c>
      <c r="AH64" s="17">
        <f t="shared" si="379"/>
        <v>297632</v>
      </c>
      <c r="AI64" s="17">
        <f t="shared" ref="AI64:AJ64" si="380">+AI374</f>
        <v>88707</v>
      </c>
      <c r="AJ64" s="17">
        <f t="shared" si="380"/>
        <v>386339</v>
      </c>
      <c r="AK64" s="17">
        <f t="shared" ref="AK64:AL64" si="381">+AK374</f>
        <v>322417</v>
      </c>
      <c r="AL64" s="17">
        <f t="shared" si="381"/>
        <v>708756</v>
      </c>
      <c r="AM64" s="17">
        <f t="shared" ref="AM64:AN64" si="382">+AM374</f>
        <v>139012</v>
      </c>
      <c r="AN64" s="17">
        <f t="shared" si="382"/>
        <v>847768</v>
      </c>
      <c r="AO64" s="17">
        <f t="shared" ref="AO64:AP64" si="383">+AO374</f>
        <v>140635</v>
      </c>
      <c r="AP64" s="17">
        <f t="shared" si="383"/>
        <v>988403</v>
      </c>
      <c r="AQ64" s="17">
        <f t="shared" ref="AQ64:AR64" si="384">+AQ374</f>
        <v>237258</v>
      </c>
      <c r="AR64" s="17">
        <f t="shared" si="384"/>
        <v>1225661</v>
      </c>
      <c r="AS64" s="17">
        <f t="shared" ref="AS64:AT64" si="385">+AS374</f>
        <v>374487</v>
      </c>
      <c r="AT64" s="17">
        <f t="shared" si="385"/>
        <v>1600148</v>
      </c>
      <c r="AU64" s="17">
        <f t="shared" ref="AU64:AV64" si="386">+AU374</f>
        <v>165193</v>
      </c>
      <c r="AV64" s="17">
        <f t="shared" si="386"/>
        <v>1765341</v>
      </c>
      <c r="AW64" s="17">
        <f t="shared" ref="AW64:AX64" si="387">+AW374</f>
        <v>90131</v>
      </c>
      <c r="AX64" s="17">
        <f t="shared" si="387"/>
        <v>1855472</v>
      </c>
      <c r="AY64" s="17">
        <f t="shared" ref="AY64:AZ64" si="388">+AY374</f>
        <v>202433</v>
      </c>
      <c r="AZ64" s="17">
        <f t="shared" si="388"/>
        <v>2057905</v>
      </c>
      <c r="BA64" s="17">
        <f t="shared" ref="BA64:BB64" si="389">+BA374</f>
        <v>13751</v>
      </c>
      <c r="BB64" s="17">
        <f t="shared" si="389"/>
        <v>2071656</v>
      </c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</row>
    <row r="65" spans="1:114" ht="18.95" customHeight="1">
      <c r="A65" s="8"/>
      <c r="B65" s="8"/>
      <c r="C65" s="8"/>
      <c r="D65" s="8">
        <v>57</v>
      </c>
      <c r="E65" s="8"/>
      <c r="F65" s="8"/>
      <c r="G65" s="57" t="s">
        <v>88</v>
      </c>
      <c r="H65" s="17">
        <f t="shared" ref="H65:N65" si="390">H206+H302+H378</f>
        <v>0</v>
      </c>
      <c r="I65" s="17">
        <f t="shared" si="390"/>
        <v>1996664</v>
      </c>
      <c r="J65" s="17">
        <f t="shared" si="390"/>
        <v>1996664</v>
      </c>
      <c r="K65" s="17">
        <f t="shared" si="390"/>
        <v>2140583</v>
      </c>
      <c r="L65" s="17">
        <f t="shared" si="390"/>
        <v>4137247</v>
      </c>
      <c r="M65" s="17">
        <f t="shared" si="390"/>
        <v>2165151</v>
      </c>
      <c r="N65" s="17">
        <f t="shared" si="390"/>
        <v>6302398</v>
      </c>
      <c r="O65" s="17">
        <f t="shared" ref="O65:T65" si="391">O206+O302+O378</f>
        <v>2086451</v>
      </c>
      <c r="P65" s="17">
        <f t="shared" si="391"/>
        <v>8388849</v>
      </c>
      <c r="Q65" s="17">
        <f t="shared" si="391"/>
        <v>1877039</v>
      </c>
      <c r="R65" s="17">
        <f t="shared" si="391"/>
        <v>10265888</v>
      </c>
      <c r="S65" s="17">
        <f t="shared" si="391"/>
        <v>1766806</v>
      </c>
      <c r="T65" s="17">
        <f t="shared" si="391"/>
        <v>12032694</v>
      </c>
      <c r="U65" s="17">
        <f t="shared" ref="U65:Z65" si="392">U206+U302+U378</f>
        <v>1672410</v>
      </c>
      <c r="V65" s="17">
        <f t="shared" si="392"/>
        <v>13705104</v>
      </c>
      <c r="W65" s="17">
        <f t="shared" si="392"/>
        <v>1599517</v>
      </c>
      <c r="X65" s="17">
        <f t="shared" si="392"/>
        <v>15304621</v>
      </c>
      <c r="Y65" s="17">
        <f t="shared" si="392"/>
        <v>1902874</v>
      </c>
      <c r="Z65" s="17">
        <f t="shared" si="392"/>
        <v>17207495</v>
      </c>
      <c r="AA65" s="17">
        <f t="shared" ref="AA65:AF65" si="393">AA206+AA302+AA378</f>
        <v>1920845</v>
      </c>
      <c r="AB65" s="17">
        <f t="shared" si="393"/>
        <v>19128340</v>
      </c>
      <c r="AC65" s="17">
        <f t="shared" si="393"/>
        <v>1919136</v>
      </c>
      <c r="AD65" s="17">
        <f t="shared" si="393"/>
        <v>0</v>
      </c>
      <c r="AE65" s="17">
        <f t="shared" si="393"/>
        <v>1627307</v>
      </c>
      <c r="AF65" s="17">
        <f t="shared" si="393"/>
        <v>1627307</v>
      </c>
      <c r="AG65" s="17">
        <f t="shared" ref="AG65:AH65" si="394">AG206+AG302+AG378</f>
        <v>1865870</v>
      </c>
      <c r="AH65" s="17">
        <f t="shared" si="394"/>
        <v>3493177</v>
      </c>
      <c r="AI65" s="17">
        <f t="shared" ref="AI65:AJ65" si="395">AI206+AI302+AI378</f>
        <v>1620104</v>
      </c>
      <c r="AJ65" s="17">
        <f t="shared" si="395"/>
        <v>5113281</v>
      </c>
      <c r="AK65" s="17">
        <f t="shared" ref="AK65:AL65" si="396">AK206+AK302+AK378</f>
        <v>1587890</v>
      </c>
      <c r="AL65" s="17">
        <f t="shared" si="396"/>
        <v>6701171</v>
      </c>
      <c r="AM65" s="17">
        <f t="shared" ref="AM65:AN65" si="397">AM206+AM302+AM378</f>
        <v>1406733</v>
      </c>
      <c r="AN65" s="17">
        <f t="shared" si="397"/>
        <v>8107904</v>
      </c>
      <c r="AO65" s="17">
        <f t="shared" ref="AO65:AP65" si="398">AO206+AO302+AO378</f>
        <v>1333785</v>
      </c>
      <c r="AP65" s="17">
        <f t="shared" si="398"/>
        <v>9441689</v>
      </c>
      <c r="AQ65" s="17">
        <f t="shared" ref="AQ65:AR65" si="399">AQ206+AQ302+AQ378</f>
        <v>1242168</v>
      </c>
      <c r="AR65" s="17">
        <f t="shared" si="399"/>
        <v>10683857</v>
      </c>
      <c r="AS65" s="17">
        <f t="shared" ref="AS65:AT65" si="400">AS206+AS302+AS378</f>
        <v>1206871</v>
      </c>
      <c r="AT65" s="17">
        <f t="shared" si="400"/>
        <v>11890728</v>
      </c>
      <c r="AU65" s="17">
        <f t="shared" ref="AU65:AV65" si="401">AU206+AU302+AU378</f>
        <v>1641385</v>
      </c>
      <c r="AV65" s="17">
        <f t="shared" si="401"/>
        <v>13532113</v>
      </c>
      <c r="AW65" s="17">
        <f t="shared" ref="AW65:AX65" si="402">AW206+AW302+AW378</f>
        <v>1556030</v>
      </c>
      <c r="AX65" s="17">
        <f t="shared" si="402"/>
        <v>15088143</v>
      </c>
      <c r="AY65" s="17">
        <f t="shared" ref="AY65:AZ65" si="403">AY206+AY302+AY378</f>
        <v>1296659.5</v>
      </c>
      <c r="AZ65" s="17">
        <f t="shared" si="403"/>
        <v>16384802.5</v>
      </c>
      <c r="BA65" s="17">
        <f t="shared" ref="BA65:BB65" si="404">BA206+BA302+BA378</f>
        <v>1594460</v>
      </c>
      <c r="BB65" s="17">
        <f t="shared" si="404"/>
        <v>17979262.5</v>
      </c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</row>
    <row r="66" spans="1:114" ht="15.75">
      <c r="A66" s="8"/>
      <c r="B66" s="8"/>
      <c r="C66" s="8"/>
      <c r="D66" s="8"/>
      <c r="E66" s="8" t="s">
        <v>24</v>
      </c>
      <c r="F66" s="8"/>
      <c r="G66" s="57" t="s">
        <v>89</v>
      </c>
      <c r="H66" s="17">
        <f t="shared" ref="H66:N66" si="405">H207+H303</f>
        <v>0</v>
      </c>
      <c r="I66" s="17">
        <f t="shared" si="405"/>
        <v>1751625</v>
      </c>
      <c r="J66" s="17">
        <f t="shared" si="405"/>
        <v>1751625</v>
      </c>
      <c r="K66" s="17">
        <f t="shared" si="405"/>
        <v>1905442</v>
      </c>
      <c r="L66" s="17">
        <f t="shared" si="405"/>
        <v>3657067</v>
      </c>
      <c r="M66" s="17">
        <f t="shared" si="405"/>
        <v>1912887</v>
      </c>
      <c r="N66" s="17">
        <f t="shared" si="405"/>
        <v>5569954</v>
      </c>
      <c r="O66" s="17">
        <f t="shared" ref="O66:T66" si="406">O207+O303</f>
        <v>1838551</v>
      </c>
      <c r="P66" s="17">
        <f t="shared" si="406"/>
        <v>7408505</v>
      </c>
      <c r="Q66" s="17">
        <f t="shared" si="406"/>
        <v>1653014</v>
      </c>
      <c r="R66" s="17">
        <f t="shared" si="406"/>
        <v>9061519</v>
      </c>
      <c r="S66" s="17">
        <f t="shared" si="406"/>
        <v>1511131</v>
      </c>
      <c r="T66" s="17">
        <f t="shared" si="406"/>
        <v>10572650</v>
      </c>
      <c r="U66" s="17">
        <f t="shared" ref="U66:Z66" si="407">U207+U303</f>
        <v>1394263</v>
      </c>
      <c r="V66" s="17">
        <f t="shared" si="407"/>
        <v>11966913</v>
      </c>
      <c r="W66" s="17">
        <f t="shared" si="407"/>
        <v>1312718</v>
      </c>
      <c r="X66" s="17">
        <f t="shared" si="407"/>
        <v>13279631</v>
      </c>
      <c r="Y66" s="17">
        <f t="shared" si="407"/>
        <v>1603076</v>
      </c>
      <c r="Z66" s="17">
        <f t="shared" si="407"/>
        <v>14882707</v>
      </c>
      <c r="AA66" s="17">
        <f t="shared" ref="AA66:AF66" si="408">AA207+AA303</f>
        <v>1643696</v>
      </c>
      <c r="AB66" s="17">
        <f t="shared" si="408"/>
        <v>16526403</v>
      </c>
      <c r="AC66" s="17">
        <f t="shared" si="408"/>
        <v>1648914</v>
      </c>
      <c r="AD66" s="17">
        <f t="shared" si="408"/>
        <v>0</v>
      </c>
      <c r="AE66" s="17">
        <f t="shared" si="408"/>
        <v>1392113</v>
      </c>
      <c r="AF66" s="17">
        <f t="shared" si="408"/>
        <v>1392113</v>
      </c>
      <c r="AG66" s="17">
        <f t="shared" ref="AG66:AH66" si="409">AG207+AG303</f>
        <v>1444673</v>
      </c>
      <c r="AH66" s="17">
        <f t="shared" si="409"/>
        <v>2836786</v>
      </c>
      <c r="AI66" s="17">
        <f t="shared" ref="AI66:AJ66" si="410">AI207+AI303</f>
        <v>1322420</v>
      </c>
      <c r="AJ66" s="17">
        <f t="shared" si="410"/>
        <v>4159206</v>
      </c>
      <c r="AK66" s="17">
        <f t="shared" ref="AK66:AL66" si="411">AK207+AK303</f>
        <v>1218586</v>
      </c>
      <c r="AL66" s="17">
        <f t="shared" si="411"/>
        <v>5377792</v>
      </c>
      <c r="AM66" s="17">
        <f t="shared" ref="AM66:AN66" si="412">AM207+AM303</f>
        <v>1065624</v>
      </c>
      <c r="AN66" s="17">
        <f t="shared" si="412"/>
        <v>6443416</v>
      </c>
      <c r="AO66" s="17">
        <f t="shared" ref="AO66:AP66" si="413">AO207+AO303</f>
        <v>1003240</v>
      </c>
      <c r="AP66" s="17">
        <f t="shared" si="413"/>
        <v>7446656</v>
      </c>
      <c r="AQ66" s="17">
        <f t="shared" ref="AQ66:AR66" si="414">AQ207+AQ303</f>
        <v>932005</v>
      </c>
      <c r="AR66" s="17">
        <f t="shared" si="414"/>
        <v>8378661</v>
      </c>
      <c r="AS66" s="17">
        <f t="shared" ref="AS66:AT66" si="415">AS207+AS303</f>
        <v>920651</v>
      </c>
      <c r="AT66" s="17">
        <f t="shared" si="415"/>
        <v>9299312</v>
      </c>
      <c r="AU66" s="17">
        <f t="shared" ref="AU66:AV66" si="416">AU207+AU303</f>
        <v>1375081</v>
      </c>
      <c r="AV66" s="17">
        <f t="shared" si="416"/>
        <v>10674393</v>
      </c>
      <c r="AW66" s="17">
        <f t="shared" ref="AW66:AX66" si="417">AW207+AW303</f>
        <v>1288853</v>
      </c>
      <c r="AX66" s="17">
        <f t="shared" si="417"/>
        <v>11963246</v>
      </c>
      <c r="AY66" s="17">
        <f t="shared" ref="AY66:AZ66" si="418">AY207+AY303</f>
        <v>992481</v>
      </c>
      <c r="AZ66" s="17">
        <f t="shared" si="418"/>
        <v>12955727</v>
      </c>
      <c r="BA66" s="17">
        <f t="shared" ref="BA66:BB66" si="419">BA207+BA303</f>
        <v>987302</v>
      </c>
      <c r="BB66" s="17">
        <f t="shared" si="419"/>
        <v>13943029</v>
      </c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</row>
    <row r="67" spans="1:114" ht="15.75">
      <c r="A67" s="8"/>
      <c r="B67" s="8"/>
      <c r="C67" s="8"/>
      <c r="D67" s="8"/>
      <c r="E67" s="8" t="s">
        <v>22</v>
      </c>
      <c r="F67" s="8"/>
      <c r="G67" s="57" t="s">
        <v>90</v>
      </c>
      <c r="H67" s="17">
        <f t="shared" ref="H67:N67" si="420">H68+H69</f>
        <v>0</v>
      </c>
      <c r="I67" s="17">
        <f t="shared" si="420"/>
        <v>245039</v>
      </c>
      <c r="J67" s="17">
        <f t="shared" si="420"/>
        <v>245039</v>
      </c>
      <c r="K67" s="17">
        <f t="shared" si="420"/>
        <v>235141</v>
      </c>
      <c r="L67" s="17">
        <f t="shared" si="420"/>
        <v>480180</v>
      </c>
      <c r="M67" s="17">
        <f t="shared" si="420"/>
        <v>252264</v>
      </c>
      <c r="N67" s="17">
        <f t="shared" si="420"/>
        <v>732444</v>
      </c>
      <c r="O67" s="17">
        <f t="shared" ref="O67:T67" si="421">O68+O69</f>
        <v>247900</v>
      </c>
      <c r="P67" s="17">
        <f t="shared" si="421"/>
        <v>980344</v>
      </c>
      <c r="Q67" s="17">
        <f t="shared" si="421"/>
        <v>224025</v>
      </c>
      <c r="R67" s="17">
        <f t="shared" si="421"/>
        <v>1204369</v>
      </c>
      <c r="S67" s="17">
        <f t="shared" si="421"/>
        <v>255675</v>
      </c>
      <c r="T67" s="17">
        <f t="shared" si="421"/>
        <v>1460044</v>
      </c>
      <c r="U67" s="17">
        <f t="shared" ref="U67:Z67" si="422">U68+U69</f>
        <v>278147</v>
      </c>
      <c r="V67" s="17">
        <f t="shared" si="422"/>
        <v>1738191</v>
      </c>
      <c r="W67" s="17">
        <f t="shared" si="422"/>
        <v>286799</v>
      </c>
      <c r="X67" s="17">
        <f t="shared" si="422"/>
        <v>2024990</v>
      </c>
      <c r="Y67" s="17">
        <f t="shared" si="422"/>
        <v>299798</v>
      </c>
      <c r="Z67" s="17">
        <f t="shared" si="422"/>
        <v>2324788</v>
      </c>
      <c r="AA67" s="17">
        <f t="shared" ref="AA67:AF67" si="423">AA68+AA69</f>
        <v>277149</v>
      </c>
      <c r="AB67" s="17">
        <f t="shared" si="423"/>
        <v>2601937</v>
      </c>
      <c r="AC67" s="17">
        <f t="shared" si="423"/>
        <v>270222</v>
      </c>
      <c r="AD67" s="17">
        <f t="shared" si="423"/>
        <v>0</v>
      </c>
      <c r="AE67" s="17">
        <f t="shared" si="423"/>
        <v>235194</v>
      </c>
      <c r="AF67" s="17">
        <f t="shared" si="423"/>
        <v>235194</v>
      </c>
      <c r="AG67" s="17">
        <f t="shared" ref="AG67:AH67" si="424">AG68+AG69</f>
        <v>421197</v>
      </c>
      <c r="AH67" s="17">
        <f t="shared" si="424"/>
        <v>656391</v>
      </c>
      <c r="AI67" s="17">
        <f t="shared" ref="AI67:AJ67" si="425">AI68+AI69</f>
        <v>297684</v>
      </c>
      <c r="AJ67" s="17">
        <f t="shared" si="425"/>
        <v>954075</v>
      </c>
      <c r="AK67" s="17">
        <f t="shared" ref="AK67:AL67" si="426">AK68+AK69</f>
        <v>369304</v>
      </c>
      <c r="AL67" s="17">
        <f t="shared" si="426"/>
        <v>1323379</v>
      </c>
      <c r="AM67" s="17">
        <f t="shared" ref="AM67:AN67" si="427">AM68+AM69</f>
        <v>341109</v>
      </c>
      <c r="AN67" s="17">
        <f t="shared" si="427"/>
        <v>1664488</v>
      </c>
      <c r="AO67" s="17">
        <f t="shared" ref="AO67:AP67" si="428">AO68+AO69</f>
        <v>330545</v>
      </c>
      <c r="AP67" s="17">
        <f t="shared" si="428"/>
        <v>1995033</v>
      </c>
      <c r="AQ67" s="17">
        <f t="shared" ref="AQ67:AR67" si="429">AQ68+AQ69</f>
        <v>310163</v>
      </c>
      <c r="AR67" s="17">
        <f t="shared" si="429"/>
        <v>2305196</v>
      </c>
      <c r="AS67" s="17">
        <f t="shared" ref="AS67:AT67" si="430">AS68+AS69</f>
        <v>286220</v>
      </c>
      <c r="AT67" s="17">
        <f t="shared" si="430"/>
        <v>2591416</v>
      </c>
      <c r="AU67" s="17">
        <f t="shared" ref="AU67:AV67" si="431">AU68+AU69</f>
        <v>266304</v>
      </c>
      <c r="AV67" s="17">
        <f t="shared" si="431"/>
        <v>2857720</v>
      </c>
      <c r="AW67" s="17">
        <f t="shared" ref="AW67:AX67" si="432">AW68+AW69</f>
        <v>267177</v>
      </c>
      <c r="AX67" s="17">
        <f t="shared" si="432"/>
        <v>3124897</v>
      </c>
      <c r="AY67" s="17">
        <f t="shared" ref="AY67:AZ67" si="433">AY68+AY69</f>
        <v>304178.5</v>
      </c>
      <c r="AZ67" s="17">
        <f t="shared" si="433"/>
        <v>3429075.5</v>
      </c>
      <c r="BA67" s="17">
        <f t="shared" ref="BA67:BB67" si="434">BA68+BA69</f>
        <v>607158</v>
      </c>
      <c r="BB67" s="17">
        <f t="shared" si="434"/>
        <v>4036233.5</v>
      </c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</row>
    <row r="68" spans="1:114" ht="15.75">
      <c r="A68" s="8"/>
      <c r="B68" s="8"/>
      <c r="C68" s="8"/>
      <c r="D68" s="8"/>
      <c r="E68" s="8"/>
      <c r="F68" s="8" t="s">
        <v>24</v>
      </c>
      <c r="G68" s="57" t="s">
        <v>91</v>
      </c>
      <c r="H68" s="17">
        <f t="shared" ref="H68:N68" si="435">H209+H332+H380</f>
        <v>0</v>
      </c>
      <c r="I68" s="17">
        <f t="shared" si="435"/>
        <v>242939</v>
      </c>
      <c r="J68" s="17">
        <f t="shared" si="435"/>
        <v>242939</v>
      </c>
      <c r="K68" s="17">
        <f t="shared" si="435"/>
        <v>234194</v>
      </c>
      <c r="L68" s="17">
        <f t="shared" si="435"/>
        <v>477133</v>
      </c>
      <c r="M68" s="17">
        <f t="shared" si="435"/>
        <v>251401</v>
      </c>
      <c r="N68" s="17">
        <f t="shared" si="435"/>
        <v>728534</v>
      </c>
      <c r="O68" s="17">
        <f t="shared" ref="O68:T68" si="436">O209+O332+O380</f>
        <v>247164</v>
      </c>
      <c r="P68" s="17">
        <f t="shared" si="436"/>
        <v>975698</v>
      </c>
      <c r="Q68" s="17">
        <f t="shared" si="436"/>
        <v>224025</v>
      </c>
      <c r="R68" s="17">
        <f t="shared" si="436"/>
        <v>1199723</v>
      </c>
      <c r="S68" s="17">
        <f t="shared" si="436"/>
        <v>252591</v>
      </c>
      <c r="T68" s="17">
        <f t="shared" si="436"/>
        <v>1452314</v>
      </c>
      <c r="U68" s="17">
        <f t="shared" ref="U68:Z68" si="437">U209+U332+U380</f>
        <v>266989</v>
      </c>
      <c r="V68" s="17">
        <f t="shared" si="437"/>
        <v>1719303</v>
      </c>
      <c r="W68" s="17">
        <f t="shared" si="437"/>
        <v>282072</v>
      </c>
      <c r="X68" s="17">
        <f t="shared" si="437"/>
        <v>2001375</v>
      </c>
      <c r="Y68" s="17">
        <f t="shared" si="437"/>
        <v>292616</v>
      </c>
      <c r="Z68" s="17">
        <f t="shared" si="437"/>
        <v>2293991</v>
      </c>
      <c r="AA68" s="17">
        <f t="shared" ref="AA68:AF68" si="438">AA209+AA332+AA380</f>
        <v>267780</v>
      </c>
      <c r="AB68" s="17">
        <f t="shared" si="438"/>
        <v>2561771</v>
      </c>
      <c r="AC68" s="17">
        <f t="shared" si="438"/>
        <v>256608</v>
      </c>
      <c r="AD68" s="17">
        <f t="shared" si="438"/>
        <v>0</v>
      </c>
      <c r="AE68" s="17">
        <f t="shared" si="438"/>
        <v>234381</v>
      </c>
      <c r="AF68" s="17">
        <f t="shared" si="438"/>
        <v>234381</v>
      </c>
      <c r="AG68" s="17">
        <f t="shared" ref="AG68:AH68" si="439">AG209+AG332+AG380</f>
        <v>421197</v>
      </c>
      <c r="AH68" s="17">
        <f t="shared" si="439"/>
        <v>655578</v>
      </c>
      <c r="AI68" s="17">
        <f t="shared" ref="AI68:AJ68" si="440">AI209+AI332+AI380</f>
        <v>297684</v>
      </c>
      <c r="AJ68" s="17">
        <f t="shared" si="440"/>
        <v>953262</v>
      </c>
      <c r="AK68" s="17">
        <f t="shared" ref="AK68:AL68" si="441">AK209+AK332+AK380</f>
        <v>369304</v>
      </c>
      <c r="AL68" s="17">
        <f t="shared" si="441"/>
        <v>1322566</v>
      </c>
      <c r="AM68" s="17">
        <f t="shared" ref="AM68:AN68" si="442">AM209+AM332+AM380</f>
        <v>341109</v>
      </c>
      <c r="AN68" s="17">
        <f t="shared" si="442"/>
        <v>1663675</v>
      </c>
      <c r="AO68" s="17">
        <f t="shared" ref="AO68:AP68" si="443">AO209+AO332+AO380</f>
        <v>330545</v>
      </c>
      <c r="AP68" s="17">
        <f t="shared" si="443"/>
        <v>1994220</v>
      </c>
      <c r="AQ68" s="17">
        <f t="shared" ref="AQ68:AR68" si="444">AQ209+AQ332+AQ380</f>
        <v>310163</v>
      </c>
      <c r="AR68" s="17">
        <f t="shared" si="444"/>
        <v>2304383</v>
      </c>
      <c r="AS68" s="17">
        <f t="shared" ref="AS68:AT68" si="445">AS209+AS332+AS380</f>
        <v>286220</v>
      </c>
      <c r="AT68" s="17">
        <f t="shared" si="445"/>
        <v>2590603</v>
      </c>
      <c r="AU68" s="17">
        <f t="shared" ref="AU68:AV68" si="446">AU209+AU332+AU380</f>
        <v>263838</v>
      </c>
      <c r="AV68" s="17">
        <f t="shared" si="446"/>
        <v>2854441</v>
      </c>
      <c r="AW68" s="17">
        <f t="shared" ref="AW68:AX68" si="447">AW209+AW332+AW380</f>
        <v>258530</v>
      </c>
      <c r="AX68" s="17">
        <f t="shared" si="447"/>
        <v>3112971</v>
      </c>
      <c r="AY68" s="17">
        <f t="shared" ref="AY68:AZ68" si="448">AY209+AY332+AY380</f>
        <v>301970</v>
      </c>
      <c r="AZ68" s="17">
        <f t="shared" si="448"/>
        <v>3414941</v>
      </c>
      <c r="BA68" s="17">
        <f t="shared" ref="BA68:BB68" si="449">BA209+BA332+BA380</f>
        <v>597572</v>
      </c>
      <c r="BB68" s="17">
        <f t="shared" si="449"/>
        <v>4012513</v>
      </c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</row>
    <row r="69" spans="1:114" ht="15.75">
      <c r="A69" s="8"/>
      <c r="B69" s="8"/>
      <c r="C69" s="8"/>
      <c r="D69" s="8"/>
      <c r="E69" s="8"/>
      <c r="F69" s="8" t="s">
        <v>22</v>
      </c>
      <c r="G69" s="57" t="s">
        <v>92</v>
      </c>
      <c r="H69" s="17">
        <f t="shared" ref="H69:N69" si="450">H210+H334</f>
        <v>0</v>
      </c>
      <c r="I69" s="17">
        <f t="shared" si="450"/>
        <v>2100</v>
      </c>
      <c r="J69" s="17">
        <f t="shared" si="450"/>
        <v>2100</v>
      </c>
      <c r="K69" s="17">
        <f t="shared" si="450"/>
        <v>947</v>
      </c>
      <c r="L69" s="17">
        <f t="shared" si="450"/>
        <v>3047</v>
      </c>
      <c r="M69" s="17">
        <f t="shared" si="450"/>
        <v>863</v>
      </c>
      <c r="N69" s="17">
        <f t="shared" si="450"/>
        <v>3910</v>
      </c>
      <c r="O69" s="17">
        <f t="shared" ref="O69:T69" si="451">O210+O334</f>
        <v>736</v>
      </c>
      <c r="P69" s="17">
        <f t="shared" si="451"/>
        <v>4646</v>
      </c>
      <c r="Q69" s="17">
        <f t="shared" si="451"/>
        <v>0</v>
      </c>
      <c r="R69" s="17">
        <f t="shared" si="451"/>
        <v>4646</v>
      </c>
      <c r="S69" s="17">
        <f t="shared" si="451"/>
        <v>3084</v>
      </c>
      <c r="T69" s="17">
        <f t="shared" si="451"/>
        <v>7730</v>
      </c>
      <c r="U69" s="17">
        <f t="shared" ref="U69:Z69" si="452">U210+U334</f>
        <v>11158</v>
      </c>
      <c r="V69" s="17">
        <f t="shared" si="452"/>
        <v>18888</v>
      </c>
      <c r="W69" s="17">
        <f t="shared" si="452"/>
        <v>4727</v>
      </c>
      <c r="X69" s="17">
        <f t="shared" si="452"/>
        <v>23615</v>
      </c>
      <c r="Y69" s="17">
        <f t="shared" si="452"/>
        <v>7182</v>
      </c>
      <c r="Z69" s="17">
        <f t="shared" si="452"/>
        <v>30797</v>
      </c>
      <c r="AA69" s="17">
        <f t="shared" ref="AA69:AF69" si="453">AA210+AA334</f>
        <v>9369</v>
      </c>
      <c r="AB69" s="17">
        <f t="shared" si="453"/>
        <v>40166</v>
      </c>
      <c r="AC69" s="17">
        <f t="shared" si="453"/>
        <v>13614</v>
      </c>
      <c r="AD69" s="17">
        <f t="shared" si="453"/>
        <v>0</v>
      </c>
      <c r="AE69" s="17">
        <f t="shared" si="453"/>
        <v>813</v>
      </c>
      <c r="AF69" s="17">
        <f t="shared" si="453"/>
        <v>813</v>
      </c>
      <c r="AG69" s="17">
        <f t="shared" ref="AG69:AH69" si="454">AG210+AG334</f>
        <v>0</v>
      </c>
      <c r="AH69" s="17">
        <f t="shared" si="454"/>
        <v>813</v>
      </c>
      <c r="AI69" s="17">
        <f t="shared" ref="AI69:AJ69" si="455">AI210+AI334</f>
        <v>0</v>
      </c>
      <c r="AJ69" s="17">
        <f t="shared" si="455"/>
        <v>813</v>
      </c>
      <c r="AK69" s="17">
        <f t="shared" ref="AK69:AL69" si="456">AK210+AK334</f>
        <v>0</v>
      </c>
      <c r="AL69" s="17">
        <f t="shared" si="456"/>
        <v>813</v>
      </c>
      <c r="AM69" s="17">
        <f t="shared" ref="AM69:AN69" si="457">AM210+AM334</f>
        <v>0</v>
      </c>
      <c r="AN69" s="17">
        <f t="shared" si="457"/>
        <v>813</v>
      </c>
      <c r="AO69" s="17">
        <f t="shared" ref="AO69:AP69" si="458">AO210+AO334</f>
        <v>0</v>
      </c>
      <c r="AP69" s="17">
        <f t="shared" si="458"/>
        <v>813</v>
      </c>
      <c r="AQ69" s="17">
        <f t="shared" ref="AQ69:AR69" si="459">AQ210+AQ334</f>
        <v>0</v>
      </c>
      <c r="AR69" s="17">
        <f t="shared" si="459"/>
        <v>813</v>
      </c>
      <c r="AS69" s="17">
        <f t="shared" ref="AS69:AT69" si="460">AS210+AS334</f>
        <v>0</v>
      </c>
      <c r="AT69" s="17">
        <f t="shared" si="460"/>
        <v>813</v>
      </c>
      <c r="AU69" s="17">
        <f t="shared" ref="AU69:AV69" si="461">AU210+AU334</f>
        <v>2466</v>
      </c>
      <c r="AV69" s="17">
        <f t="shared" si="461"/>
        <v>3279</v>
      </c>
      <c r="AW69" s="17">
        <f t="shared" ref="AW69:AX69" si="462">AW210+AW334</f>
        <v>8647</v>
      </c>
      <c r="AX69" s="17">
        <f t="shared" si="462"/>
        <v>11926</v>
      </c>
      <c r="AY69" s="17">
        <f t="shared" ref="AY69:AZ69" si="463">AY210+AY334</f>
        <v>2208.5</v>
      </c>
      <c r="AZ69" s="17">
        <f t="shared" si="463"/>
        <v>14134.5</v>
      </c>
      <c r="BA69" s="17">
        <f t="shared" ref="BA69:BB69" si="464">BA210+BA334</f>
        <v>9586</v>
      </c>
      <c r="BB69" s="17">
        <f t="shared" si="464"/>
        <v>23720.5</v>
      </c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</row>
    <row r="70" spans="1:114" ht="23.1" customHeight="1">
      <c r="A70" s="8"/>
      <c r="B70" s="8"/>
      <c r="C70" s="8"/>
      <c r="D70" s="8">
        <v>59</v>
      </c>
      <c r="E70" s="8"/>
      <c r="F70" s="8"/>
      <c r="G70" s="57" t="s">
        <v>93</v>
      </c>
      <c r="H70" s="17">
        <f t="shared" ref="H70:N70" si="465">H123</f>
        <v>0</v>
      </c>
      <c r="I70" s="17">
        <f t="shared" si="465"/>
        <v>0</v>
      </c>
      <c r="J70" s="17">
        <f t="shared" si="465"/>
        <v>0</v>
      </c>
      <c r="K70" s="17">
        <f t="shared" si="465"/>
        <v>11214</v>
      </c>
      <c r="L70" s="17">
        <f t="shared" si="465"/>
        <v>11214</v>
      </c>
      <c r="M70" s="17">
        <f t="shared" si="465"/>
        <v>0</v>
      </c>
      <c r="N70" s="17">
        <f t="shared" si="465"/>
        <v>11214</v>
      </c>
      <c r="O70" s="17">
        <f t="shared" ref="O70:T70" si="466">O123</f>
        <v>0</v>
      </c>
      <c r="P70" s="17">
        <f t="shared" si="466"/>
        <v>11214</v>
      </c>
      <c r="Q70" s="17">
        <f t="shared" si="466"/>
        <v>0</v>
      </c>
      <c r="R70" s="17">
        <f t="shared" si="466"/>
        <v>11214</v>
      </c>
      <c r="S70" s="17">
        <f t="shared" si="466"/>
        <v>0</v>
      </c>
      <c r="T70" s="17">
        <f t="shared" si="466"/>
        <v>11214</v>
      </c>
      <c r="U70" s="17">
        <f t="shared" ref="U70:Z70" si="467">U123</f>
        <v>0</v>
      </c>
      <c r="V70" s="17">
        <f t="shared" si="467"/>
        <v>11214</v>
      </c>
      <c r="W70" s="17">
        <f t="shared" si="467"/>
        <v>0</v>
      </c>
      <c r="X70" s="17">
        <f t="shared" si="467"/>
        <v>11214</v>
      </c>
      <c r="Y70" s="17">
        <f t="shared" si="467"/>
        <v>2432150</v>
      </c>
      <c r="Z70" s="17">
        <f t="shared" si="467"/>
        <v>2443364</v>
      </c>
      <c r="AA70" s="17">
        <f t="shared" ref="AA70:AF70" si="468">AA123</f>
        <v>85079</v>
      </c>
      <c r="AB70" s="17">
        <f t="shared" si="468"/>
        <v>2528443</v>
      </c>
      <c r="AC70" s="17">
        <f t="shared" si="468"/>
        <v>84013</v>
      </c>
      <c r="AD70" s="17">
        <f t="shared" si="468"/>
        <v>0</v>
      </c>
      <c r="AE70" s="17">
        <f t="shared" si="468"/>
        <v>0</v>
      </c>
      <c r="AF70" s="17">
        <f t="shared" si="468"/>
        <v>0</v>
      </c>
      <c r="AG70" s="17">
        <f t="shared" ref="AG70:AH70" si="469">AG123</f>
        <v>0</v>
      </c>
      <c r="AH70" s="17">
        <f t="shared" si="469"/>
        <v>0</v>
      </c>
      <c r="AI70" s="17">
        <f t="shared" ref="AI70:AJ70" si="470">AI123</f>
        <v>0</v>
      </c>
      <c r="AJ70" s="17">
        <f t="shared" si="470"/>
        <v>0</v>
      </c>
      <c r="AK70" s="17">
        <f t="shared" ref="AK70:AL70" si="471">AK123</f>
        <v>0</v>
      </c>
      <c r="AL70" s="17">
        <f t="shared" si="471"/>
        <v>0</v>
      </c>
      <c r="AM70" s="17">
        <f t="shared" ref="AM70:AN70" si="472">AM123</f>
        <v>0</v>
      </c>
      <c r="AN70" s="17">
        <f t="shared" si="472"/>
        <v>0</v>
      </c>
      <c r="AO70" s="17">
        <f t="shared" ref="AO70:AP70" si="473">AO123</f>
        <v>0</v>
      </c>
      <c r="AP70" s="17">
        <f t="shared" si="473"/>
        <v>0</v>
      </c>
      <c r="AQ70" s="17">
        <f t="shared" ref="AQ70:AR70" si="474">AQ123</f>
        <v>0</v>
      </c>
      <c r="AR70" s="17">
        <f t="shared" si="474"/>
        <v>0</v>
      </c>
      <c r="AS70" s="17">
        <f t="shared" ref="AS70:AT70" si="475">AS123</f>
        <v>0</v>
      </c>
      <c r="AT70" s="17">
        <f t="shared" si="475"/>
        <v>0</v>
      </c>
      <c r="AU70" s="17">
        <f t="shared" ref="AU70:AV70" si="476">AU123</f>
        <v>0</v>
      </c>
      <c r="AV70" s="17">
        <f t="shared" si="476"/>
        <v>0</v>
      </c>
      <c r="AW70" s="17">
        <f t="shared" ref="AW70:AX70" si="477">AW123</f>
        <v>0</v>
      </c>
      <c r="AX70" s="17">
        <f t="shared" si="477"/>
        <v>0</v>
      </c>
      <c r="AY70" s="17">
        <f t="shared" ref="AY70:AZ70" si="478">AY123</f>
        <v>0</v>
      </c>
      <c r="AZ70" s="17">
        <f t="shared" si="478"/>
        <v>0</v>
      </c>
      <c r="BA70" s="17">
        <f t="shared" ref="BA70:BB70" si="479">BA123</f>
        <v>0</v>
      </c>
      <c r="BB70" s="17">
        <f t="shared" si="479"/>
        <v>0</v>
      </c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</row>
    <row r="71" spans="1:114" ht="20.100000000000001" customHeight="1">
      <c r="A71" s="8"/>
      <c r="B71" s="8"/>
      <c r="C71" s="8"/>
      <c r="D71" s="8" t="s">
        <v>94</v>
      </c>
      <c r="E71" s="8"/>
      <c r="F71" s="8"/>
      <c r="G71" s="57" t="s">
        <v>95</v>
      </c>
      <c r="H71" s="17">
        <f t="shared" ref="H71:BB71" si="480">H72</f>
        <v>0</v>
      </c>
      <c r="I71" s="17">
        <f t="shared" si="480"/>
        <v>0</v>
      </c>
      <c r="J71" s="17">
        <f t="shared" si="480"/>
        <v>0</v>
      </c>
      <c r="K71" s="17">
        <f t="shared" si="480"/>
        <v>0</v>
      </c>
      <c r="L71" s="17">
        <f t="shared" si="480"/>
        <v>0</v>
      </c>
      <c r="M71" s="17">
        <f t="shared" si="480"/>
        <v>0</v>
      </c>
      <c r="N71" s="17">
        <f t="shared" si="480"/>
        <v>0</v>
      </c>
      <c r="O71" s="17">
        <f t="shared" si="480"/>
        <v>0</v>
      </c>
      <c r="P71" s="17">
        <f t="shared" si="480"/>
        <v>0</v>
      </c>
      <c r="Q71" s="17">
        <f t="shared" si="480"/>
        <v>0</v>
      </c>
      <c r="R71" s="17">
        <f t="shared" si="480"/>
        <v>0</v>
      </c>
      <c r="S71" s="17">
        <f t="shared" si="480"/>
        <v>0</v>
      </c>
      <c r="T71" s="17">
        <f t="shared" si="480"/>
        <v>0</v>
      </c>
      <c r="U71" s="17">
        <f t="shared" si="480"/>
        <v>0</v>
      </c>
      <c r="V71" s="17">
        <f t="shared" si="480"/>
        <v>0</v>
      </c>
      <c r="W71" s="17">
        <f t="shared" si="480"/>
        <v>0</v>
      </c>
      <c r="X71" s="17">
        <f t="shared" si="480"/>
        <v>0</v>
      </c>
      <c r="Y71" s="17">
        <f t="shared" si="480"/>
        <v>0</v>
      </c>
      <c r="Z71" s="17">
        <f t="shared" si="480"/>
        <v>0</v>
      </c>
      <c r="AA71" s="17">
        <f t="shared" si="480"/>
        <v>0</v>
      </c>
      <c r="AB71" s="17">
        <f t="shared" si="480"/>
        <v>0</v>
      </c>
      <c r="AC71" s="17">
        <f t="shared" si="480"/>
        <v>9989</v>
      </c>
      <c r="AD71" s="17">
        <f t="shared" si="480"/>
        <v>0</v>
      </c>
      <c r="AE71" s="17">
        <f t="shared" si="480"/>
        <v>0</v>
      </c>
      <c r="AF71" s="17">
        <f t="shared" si="480"/>
        <v>0</v>
      </c>
      <c r="AG71" s="17">
        <f t="shared" si="480"/>
        <v>0</v>
      </c>
      <c r="AH71" s="17">
        <f t="shared" si="480"/>
        <v>0</v>
      </c>
      <c r="AI71" s="17">
        <f t="shared" si="480"/>
        <v>0</v>
      </c>
      <c r="AJ71" s="17">
        <f t="shared" si="480"/>
        <v>0</v>
      </c>
      <c r="AK71" s="17">
        <f t="shared" si="480"/>
        <v>0</v>
      </c>
      <c r="AL71" s="17">
        <f t="shared" si="480"/>
        <v>0</v>
      </c>
      <c r="AM71" s="17">
        <f t="shared" si="480"/>
        <v>0</v>
      </c>
      <c r="AN71" s="17">
        <f t="shared" si="480"/>
        <v>0</v>
      </c>
      <c r="AO71" s="17">
        <f t="shared" si="480"/>
        <v>0</v>
      </c>
      <c r="AP71" s="17">
        <f t="shared" si="480"/>
        <v>0</v>
      </c>
      <c r="AQ71" s="17">
        <f t="shared" si="480"/>
        <v>0</v>
      </c>
      <c r="AR71" s="17">
        <f t="shared" si="480"/>
        <v>0</v>
      </c>
      <c r="AS71" s="17">
        <f t="shared" si="480"/>
        <v>0</v>
      </c>
      <c r="AT71" s="17">
        <f t="shared" si="480"/>
        <v>0</v>
      </c>
      <c r="AU71" s="17">
        <f t="shared" si="480"/>
        <v>0</v>
      </c>
      <c r="AV71" s="17">
        <f t="shared" si="480"/>
        <v>0</v>
      </c>
      <c r="AW71" s="17">
        <f t="shared" si="480"/>
        <v>0</v>
      </c>
      <c r="AX71" s="17">
        <f t="shared" si="480"/>
        <v>0</v>
      </c>
      <c r="AY71" s="17">
        <f t="shared" si="480"/>
        <v>0</v>
      </c>
      <c r="AZ71" s="17">
        <f t="shared" si="480"/>
        <v>0</v>
      </c>
      <c r="BA71" s="17">
        <f t="shared" si="480"/>
        <v>0</v>
      </c>
      <c r="BB71" s="17">
        <f t="shared" si="480"/>
        <v>0</v>
      </c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</row>
    <row r="72" spans="1:114" ht="15" customHeight="1">
      <c r="A72" s="8"/>
      <c r="B72" s="8"/>
      <c r="C72" s="8"/>
      <c r="D72" s="8">
        <v>71</v>
      </c>
      <c r="E72" s="8"/>
      <c r="F72" s="8"/>
      <c r="G72" s="57" t="s">
        <v>96</v>
      </c>
      <c r="H72" s="17">
        <f t="shared" ref="H72:N72" si="481">H212+H338</f>
        <v>0</v>
      </c>
      <c r="I72" s="17">
        <f t="shared" si="481"/>
        <v>0</v>
      </c>
      <c r="J72" s="17">
        <f t="shared" si="481"/>
        <v>0</v>
      </c>
      <c r="K72" s="17">
        <f t="shared" si="481"/>
        <v>0</v>
      </c>
      <c r="L72" s="17">
        <f t="shared" si="481"/>
        <v>0</v>
      </c>
      <c r="M72" s="17">
        <f t="shared" si="481"/>
        <v>0</v>
      </c>
      <c r="N72" s="17">
        <f t="shared" si="481"/>
        <v>0</v>
      </c>
      <c r="O72" s="17">
        <f t="shared" ref="O72:T72" si="482">O212+O338</f>
        <v>0</v>
      </c>
      <c r="P72" s="17">
        <f t="shared" si="482"/>
        <v>0</v>
      </c>
      <c r="Q72" s="17">
        <f t="shared" si="482"/>
        <v>0</v>
      </c>
      <c r="R72" s="17">
        <f t="shared" si="482"/>
        <v>0</v>
      </c>
      <c r="S72" s="17">
        <f t="shared" si="482"/>
        <v>0</v>
      </c>
      <c r="T72" s="17">
        <f t="shared" si="482"/>
        <v>0</v>
      </c>
      <c r="U72" s="17">
        <f t="shared" ref="U72:Z72" si="483">U212+U338</f>
        <v>0</v>
      </c>
      <c r="V72" s="17">
        <f t="shared" si="483"/>
        <v>0</v>
      </c>
      <c r="W72" s="17">
        <f t="shared" si="483"/>
        <v>0</v>
      </c>
      <c r="X72" s="17">
        <f t="shared" si="483"/>
        <v>0</v>
      </c>
      <c r="Y72" s="17">
        <f t="shared" si="483"/>
        <v>0</v>
      </c>
      <c r="Z72" s="17">
        <f t="shared" si="483"/>
        <v>0</v>
      </c>
      <c r="AA72" s="17">
        <f t="shared" ref="AA72:AF72" si="484">AA212+AA338</f>
        <v>0</v>
      </c>
      <c r="AB72" s="17">
        <f t="shared" si="484"/>
        <v>0</v>
      </c>
      <c r="AC72" s="17">
        <f t="shared" si="484"/>
        <v>9989</v>
      </c>
      <c r="AD72" s="17">
        <f t="shared" si="484"/>
        <v>0</v>
      </c>
      <c r="AE72" s="17">
        <f t="shared" si="484"/>
        <v>0</v>
      </c>
      <c r="AF72" s="17">
        <f t="shared" si="484"/>
        <v>0</v>
      </c>
      <c r="AG72" s="17">
        <f t="shared" ref="AG72:AH72" si="485">AG212+AG338</f>
        <v>0</v>
      </c>
      <c r="AH72" s="17">
        <f t="shared" si="485"/>
        <v>0</v>
      </c>
      <c r="AI72" s="17">
        <f t="shared" ref="AI72:AJ72" si="486">AI212+AI338</f>
        <v>0</v>
      </c>
      <c r="AJ72" s="17">
        <f t="shared" si="486"/>
        <v>0</v>
      </c>
      <c r="AK72" s="17">
        <f t="shared" ref="AK72:AL72" si="487">AK212+AK338</f>
        <v>0</v>
      </c>
      <c r="AL72" s="17">
        <f t="shared" si="487"/>
        <v>0</v>
      </c>
      <c r="AM72" s="17">
        <f t="shared" ref="AM72:AN72" si="488">AM212+AM338</f>
        <v>0</v>
      </c>
      <c r="AN72" s="17">
        <f t="shared" si="488"/>
        <v>0</v>
      </c>
      <c r="AO72" s="17">
        <f t="shared" ref="AO72:AP72" si="489">AO212+AO338</f>
        <v>0</v>
      </c>
      <c r="AP72" s="17">
        <f t="shared" si="489"/>
        <v>0</v>
      </c>
      <c r="AQ72" s="17">
        <f t="shared" ref="AQ72:AR72" si="490">AQ212+AQ338</f>
        <v>0</v>
      </c>
      <c r="AR72" s="17">
        <f t="shared" si="490"/>
        <v>0</v>
      </c>
      <c r="AS72" s="17">
        <f t="shared" ref="AS72:AT72" si="491">AS212+AS338</f>
        <v>0</v>
      </c>
      <c r="AT72" s="17">
        <f t="shared" si="491"/>
        <v>0</v>
      </c>
      <c r="AU72" s="17">
        <f t="shared" ref="AU72:AV72" si="492">AU212+AU338</f>
        <v>0</v>
      </c>
      <c r="AV72" s="17">
        <f t="shared" si="492"/>
        <v>0</v>
      </c>
      <c r="AW72" s="17">
        <f t="shared" ref="AW72:AX72" si="493">AW212+AW338</f>
        <v>0</v>
      </c>
      <c r="AX72" s="17">
        <f t="shared" si="493"/>
        <v>0</v>
      </c>
      <c r="AY72" s="17">
        <f t="shared" ref="AY72:AZ72" si="494">AY212+AY338</f>
        <v>0</v>
      </c>
      <c r="AZ72" s="17">
        <f t="shared" si="494"/>
        <v>0</v>
      </c>
      <c r="BA72" s="17">
        <f t="shared" ref="BA72:BB72" si="495">BA212+BA338</f>
        <v>0</v>
      </c>
      <c r="BB72" s="17">
        <f t="shared" si="495"/>
        <v>0</v>
      </c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</row>
    <row r="73" spans="1:114" ht="17.100000000000001" customHeight="1">
      <c r="A73" s="8"/>
      <c r="B73" s="8"/>
      <c r="C73" s="8"/>
      <c r="D73" s="8">
        <v>79</v>
      </c>
      <c r="E73" s="8"/>
      <c r="F73" s="8"/>
      <c r="G73" s="57" t="s">
        <v>97</v>
      </c>
      <c r="H73" s="17">
        <f t="shared" ref="H73:N73" si="496">H74+H75</f>
        <v>0</v>
      </c>
      <c r="I73" s="17">
        <f t="shared" si="496"/>
        <v>0</v>
      </c>
      <c r="J73" s="17">
        <f t="shared" si="496"/>
        <v>0</v>
      </c>
      <c r="K73" s="17">
        <f t="shared" si="496"/>
        <v>0</v>
      </c>
      <c r="L73" s="17">
        <f t="shared" si="496"/>
        <v>0</v>
      </c>
      <c r="M73" s="17">
        <f t="shared" si="496"/>
        <v>0</v>
      </c>
      <c r="N73" s="17">
        <f t="shared" si="496"/>
        <v>0</v>
      </c>
      <c r="O73" s="17">
        <f t="shared" ref="O73:T73" si="497">O74+O75</f>
        <v>0</v>
      </c>
      <c r="P73" s="17">
        <f t="shared" si="497"/>
        <v>0</v>
      </c>
      <c r="Q73" s="17">
        <f t="shared" si="497"/>
        <v>0</v>
      </c>
      <c r="R73" s="17">
        <f t="shared" si="497"/>
        <v>0</v>
      </c>
      <c r="S73" s="17">
        <f t="shared" si="497"/>
        <v>0</v>
      </c>
      <c r="T73" s="17">
        <f t="shared" si="497"/>
        <v>0</v>
      </c>
      <c r="U73" s="17">
        <f t="shared" ref="U73:Z73" si="498">U74+U75</f>
        <v>0</v>
      </c>
      <c r="V73" s="17">
        <f t="shared" si="498"/>
        <v>0</v>
      </c>
      <c r="W73" s="17">
        <f t="shared" si="498"/>
        <v>0</v>
      </c>
      <c r="X73" s="17">
        <f t="shared" si="498"/>
        <v>0</v>
      </c>
      <c r="Y73" s="17">
        <f t="shared" si="498"/>
        <v>0</v>
      </c>
      <c r="Z73" s="17">
        <f t="shared" si="498"/>
        <v>0</v>
      </c>
      <c r="AA73" s="17">
        <f t="shared" ref="AA73:AF73" si="499">AA74+AA75</f>
        <v>0</v>
      </c>
      <c r="AB73" s="17">
        <f t="shared" si="499"/>
        <v>0</v>
      </c>
      <c r="AC73" s="17">
        <f t="shared" si="499"/>
        <v>0</v>
      </c>
      <c r="AD73" s="17">
        <f t="shared" si="499"/>
        <v>0</v>
      </c>
      <c r="AE73" s="17">
        <f t="shared" si="499"/>
        <v>0</v>
      </c>
      <c r="AF73" s="17">
        <f t="shared" si="499"/>
        <v>0</v>
      </c>
      <c r="AG73" s="17">
        <f t="shared" ref="AG73:AH73" si="500">AG74+AG75</f>
        <v>0</v>
      </c>
      <c r="AH73" s="17">
        <f t="shared" si="500"/>
        <v>0</v>
      </c>
      <c r="AI73" s="17">
        <f t="shared" ref="AI73:AJ73" si="501">AI74+AI75</f>
        <v>0</v>
      </c>
      <c r="AJ73" s="17">
        <f t="shared" si="501"/>
        <v>0</v>
      </c>
      <c r="AK73" s="17">
        <f t="shared" ref="AK73:AL73" si="502">AK74+AK75</f>
        <v>0</v>
      </c>
      <c r="AL73" s="17">
        <f t="shared" si="502"/>
        <v>0</v>
      </c>
      <c r="AM73" s="17">
        <f t="shared" ref="AM73:AN73" si="503">AM74+AM75</f>
        <v>0</v>
      </c>
      <c r="AN73" s="17">
        <f t="shared" si="503"/>
        <v>0</v>
      </c>
      <c r="AO73" s="17">
        <f t="shared" ref="AO73:AP73" si="504">AO74+AO75</f>
        <v>0</v>
      </c>
      <c r="AP73" s="17">
        <f t="shared" si="504"/>
        <v>0</v>
      </c>
      <c r="AQ73" s="17">
        <f t="shared" ref="AQ73:AR73" si="505">AQ74+AQ75</f>
        <v>0</v>
      </c>
      <c r="AR73" s="17">
        <f t="shared" si="505"/>
        <v>0</v>
      </c>
      <c r="AS73" s="17">
        <f t="shared" ref="AS73:AT73" si="506">AS74+AS75</f>
        <v>0</v>
      </c>
      <c r="AT73" s="17">
        <f t="shared" si="506"/>
        <v>0</v>
      </c>
      <c r="AU73" s="17">
        <f t="shared" ref="AU73:AV73" si="507">AU74+AU75</f>
        <v>0</v>
      </c>
      <c r="AV73" s="17">
        <f t="shared" si="507"/>
        <v>0</v>
      </c>
      <c r="AW73" s="17">
        <f t="shared" ref="AW73:AX73" si="508">AW74+AW75</f>
        <v>0</v>
      </c>
      <c r="AX73" s="17">
        <f t="shared" si="508"/>
        <v>0</v>
      </c>
      <c r="AY73" s="17">
        <f t="shared" ref="AY73:AZ73" si="509">AY74+AY75</f>
        <v>0</v>
      </c>
      <c r="AZ73" s="17">
        <f t="shared" si="509"/>
        <v>0</v>
      </c>
      <c r="BA73" s="17">
        <f t="shared" ref="BA73:BB73" si="510">BA74+BA75</f>
        <v>0</v>
      </c>
      <c r="BB73" s="17">
        <f t="shared" si="510"/>
        <v>0</v>
      </c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</row>
    <row r="74" spans="1:114" ht="17.100000000000001" customHeight="1">
      <c r="A74" s="8"/>
      <c r="B74" s="8"/>
      <c r="C74" s="8"/>
      <c r="D74" s="8" t="s">
        <v>98</v>
      </c>
      <c r="E74" s="8"/>
      <c r="F74" s="8"/>
      <c r="G74" s="57" t="s">
        <v>99</v>
      </c>
      <c r="H74" s="17">
        <f t="shared" ref="H74:N74" si="511">H402</f>
        <v>0</v>
      </c>
      <c r="I74" s="17">
        <f t="shared" si="511"/>
        <v>0</v>
      </c>
      <c r="J74" s="17">
        <f t="shared" si="511"/>
        <v>0</v>
      </c>
      <c r="K74" s="17">
        <f t="shared" si="511"/>
        <v>0</v>
      </c>
      <c r="L74" s="17">
        <f t="shared" si="511"/>
        <v>0</v>
      </c>
      <c r="M74" s="17">
        <f t="shared" si="511"/>
        <v>0</v>
      </c>
      <c r="N74" s="17">
        <f t="shared" si="511"/>
        <v>0</v>
      </c>
      <c r="O74" s="17">
        <f t="shared" ref="O74:T74" si="512">O402</f>
        <v>0</v>
      </c>
      <c r="P74" s="17">
        <f t="shared" si="512"/>
        <v>0</v>
      </c>
      <c r="Q74" s="17">
        <f t="shared" si="512"/>
        <v>0</v>
      </c>
      <c r="R74" s="17">
        <f t="shared" si="512"/>
        <v>0</v>
      </c>
      <c r="S74" s="17">
        <f t="shared" si="512"/>
        <v>0</v>
      </c>
      <c r="T74" s="17">
        <f t="shared" si="512"/>
        <v>0</v>
      </c>
      <c r="U74" s="17">
        <f t="shared" ref="U74:Z74" si="513">U402</f>
        <v>0</v>
      </c>
      <c r="V74" s="17">
        <f t="shared" si="513"/>
        <v>0</v>
      </c>
      <c r="W74" s="17">
        <f t="shared" si="513"/>
        <v>0</v>
      </c>
      <c r="X74" s="17">
        <f t="shared" si="513"/>
        <v>0</v>
      </c>
      <c r="Y74" s="17">
        <f t="shared" si="513"/>
        <v>0</v>
      </c>
      <c r="Z74" s="17">
        <f t="shared" si="513"/>
        <v>0</v>
      </c>
      <c r="AA74" s="17">
        <f t="shared" ref="AA74:AF74" si="514">AA402</f>
        <v>0</v>
      </c>
      <c r="AB74" s="17">
        <f t="shared" si="514"/>
        <v>0</v>
      </c>
      <c r="AC74" s="17">
        <f t="shared" si="514"/>
        <v>0</v>
      </c>
      <c r="AD74" s="17">
        <f t="shared" si="514"/>
        <v>0</v>
      </c>
      <c r="AE74" s="17">
        <f t="shared" si="514"/>
        <v>0</v>
      </c>
      <c r="AF74" s="17">
        <f t="shared" si="514"/>
        <v>0</v>
      </c>
      <c r="AG74" s="17">
        <f t="shared" ref="AG74:AH74" si="515">AG402</f>
        <v>0</v>
      </c>
      <c r="AH74" s="17">
        <f t="shared" si="515"/>
        <v>0</v>
      </c>
      <c r="AI74" s="17">
        <f t="shared" ref="AI74:AJ74" si="516">AI402</f>
        <v>0</v>
      </c>
      <c r="AJ74" s="17">
        <f t="shared" si="516"/>
        <v>0</v>
      </c>
      <c r="AK74" s="17">
        <f t="shared" ref="AK74:AL74" si="517">AK402</f>
        <v>0</v>
      </c>
      <c r="AL74" s="17">
        <f t="shared" si="517"/>
        <v>0</v>
      </c>
      <c r="AM74" s="17">
        <f t="shared" ref="AM74:AN74" si="518">AM402</f>
        <v>0</v>
      </c>
      <c r="AN74" s="17">
        <f t="shared" si="518"/>
        <v>0</v>
      </c>
      <c r="AO74" s="17">
        <f t="shared" ref="AO74:AP74" si="519">AO402</f>
        <v>0</v>
      </c>
      <c r="AP74" s="17">
        <f t="shared" si="519"/>
        <v>0</v>
      </c>
      <c r="AQ74" s="17">
        <f t="shared" ref="AQ74:AR74" si="520">AQ402</f>
        <v>0</v>
      </c>
      <c r="AR74" s="17">
        <f t="shared" si="520"/>
        <v>0</v>
      </c>
      <c r="AS74" s="17">
        <f t="shared" ref="AS74:AT74" si="521">AS402</f>
        <v>0</v>
      </c>
      <c r="AT74" s="17">
        <f t="shared" si="521"/>
        <v>0</v>
      </c>
      <c r="AU74" s="17">
        <f t="shared" ref="AU74:AV74" si="522">AU402</f>
        <v>0</v>
      </c>
      <c r="AV74" s="17">
        <f t="shared" si="522"/>
        <v>0</v>
      </c>
      <c r="AW74" s="17">
        <f t="shared" ref="AW74:AX74" si="523">AW402</f>
        <v>0</v>
      </c>
      <c r="AX74" s="17">
        <f t="shared" si="523"/>
        <v>0</v>
      </c>
      <c r="AY74" s="17">
        <f t="shared" ref="AY74:AZ74" si="524">AY402</f>
        <v>0</v>
      </c>
      <c r="AZ74" s="17">
        <f t="shared" si="524"/>
        <v>0</v>
      </c>
      <c r="BA74" s="17">
        <f t="shared" ref="BA74:BB74" si="525">BA402</f>
        <v>0</v>
      </c>
      <c r="BB74" s="17">
        <f t="shared" si="525"/>
        <v>0</v>
      </c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</row>
    <row r="75" spans="1:114" ht="20.100000000000001" customHeight="1">
      <c r="A75" s="8"/>
      <c r="B75" s="8"/>
      <c r="C75" s="8"/>
      <c r="D75" s="8">
        <v>81</v>
      </c>
      <c r="E75" s="8"/>
      <c r="F75" s="8"/>
      <c r="G75" s="57" t="s">
        <v>100</v>
      </c>
      <c r="H75" s="17">
        <f t="shared" ref="H75:N75" si="526">H348</f>
        <v>0</v>
      </c>
      <c r="I75" s="17">
        <f t="shared" si="526"/>
        <v>0</v>
      </c>
      <c r="J75" s="17">
        <f t="shared" si="526"/>
        <v>0</v>
      </c>
      <c r="K75" s="17">
        <f t="shared" si="526"/>
        <v>0</v>
      </c>
      <c r="L75" s="17">
        <f t="shared" si="526"/>
        <v>0</v>
      </c>
      <c r="M75" s="17">
        <f t="shared" si="526"/>
        <v>0</v>
      </c>
      <c r="N75" s="17">
        <f t="shared" si="526"/>
        <v>0</v>
      </c>
      <c r="O75" s="17">
        <f t="shared" ref="O75:T75" si="527">O348</f>
        <v>0</v>
      </c>
      <c r="P75" s="17">
        <f t="shared" si="527"/>
        <v>0</v>
      </c>
      <c r="Q75" s="17">
        <f t="shared" si="527"/>
        <v>0</v>
      </c>
      <c r="R75" s="17">
        <f t="shared" si="527"/>
        <v>0</v>
      </c>
      <c r="S75" s="17">
        <f t="shared" si="527"/>
        <v>0</v>
      </c>
      <c r="T75" s="17">
        <f t="shared" si="527"/>
        <v>0</v>
      </c>
      <c r="U75" s="17">
        <f t="shared" ref="U75:Z75" si="528">U348</f>
        <v>0</v>
      </c>
      <c r="V75" s="17">
        <f t="shared" si="528"/>
        <v>0</v>
      </c>
      <c r="W75" s="17">
        <f t="shared" si="528"/>
        <v>0</v>
      </c>
      <c r="X75" s="17">
        <f t="shared" si="528"/>
        <v>0</v>
      </c>
      <c r="Y75" s="17">
        <f t="shared" si="528"/>
        <v>0</v>
      </c>
      <c r="Z75" s="17">
        <f t="shared" si="528"/>
        <v>0</v>
      </c>
      <c r="AA75" s="17">
        <f t="shared" ref="AA75:AF75" si="529">AA348</f>
        <v>0</v>
      </c>
      <c r="AB75" s="17">
        <f t="shared" si="529"/>
        <v>0</v>
      </c>
      <c r="AC75" s="17">
        <f t="shared" si="529"/>
        <v>0</v>
      </c>
      <c r="AD75" s="17">
        <f t="shared" si="529"/>
        <v>0</v>
      </c>
      <c r="AE75" s="17">
        <f t="shared" si="529"/>
        <v>0</v>
      </c>
      <c r="AF75" s="17">
        <f t="shared" si="529"/>
        <v>0</v>
      </c>
      <c r="AG75" s="17">
        <f t="shared" ref="AG75:AH75" si="530">AG348</f>
        <v>0</v>
      </c>
      <c r="AH75" s="17">
        <f t="shared" si="530"/>
        <v>0</v>
      </c>
      <c r="AI75" s="17">
        <f t="shared" ref="AI75:AJ75" si="531">AI348</f>
        <v>0</v>
      </c>
      <c r="AJ75" s="17">
        <f t="shared" si="531"/>
        <v>0</v>
      </c>
      <c r="AK75" s="17">
        <f t="shared" ref="AK75:AL75" si="532">AK348</f>
        <v>0</v>
      </c>
      <c r="AL75" s="17">
        <f t="shared" si="532"/>
        <v>0</v>
      </c>
      <c r="AM75" s="17">
        <f t="shared" ref="AM75:AN75" si="533">AM348</f>
        <v>0</v>
      </c>
      <c r="AN75" s="17">
        <f t="shared" si="533"/>
        <v>0</v>
      </c>
      <c r="AO75" s="17">
        <f t="shared" ref="AO75:AP75" si="534">AO348</f>
        <v>0</v>
      </c>
      <c r="AP75" s="17">
        <f t="shared" si="534"/>
        <v>0</v>
      </c>
      <c r="AQ75" s="17">
        <f t="shared" ref="AQ75:AR75" si="535">AQ348</f>
        <v>0</v>
      </c>
      <c r="AR75" s="17">
        <f t="shared" si="535"/>
        <v>0</v>
      </c>
      <c r="AS75" s="17">
        <f t="shared" ref="AS75:AT75" si="536">AS348</f>
        <v>0</v>
      </c>
      <c r="AT75" s="17">
        <f t="shared" si="536"/>
        <v>0</v>
      </c>
      <c r="AU75" s="17">
        <f t="shared" ref="AU75:AV75" si="537">AU348</f>
        <v>0</v>
      </c>
      <c r="AV75" s="17">
        <f t="shared" si="537"/>
        <v>0</v>
      </c>
      <c r="AW75" s="17">
        <f t="shared" ref="AW75:AX75" si="538">AW348</f>
        <v>0</v>
      </c>
      <c r="AX75" s="17">
        <f t="shared" si="538"/>
        <v>0</v>
      </c>
      <c r="AY75" s="17">
        <f t="shared" ref="AY75:AZ75" si="539">AY348</f>
        <v>0</v>
      </c>
      <c r="AZ75" s="17">
        <f t="shared" si="539"/>
        <v>0</v>
      </c>
      <c r="BA75" s="17">
        <f t="shared" ref="BA75:BB75" si="540">BA348</f>
        <v>0</v>
      </c>
      <c r="BB75" s="17">
        <f t="shared" si="540"/>
        <v>0</v>
      </c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</row>
    <row r="76" spans="1:114" ht="20.100000000000001" customHeight="1">
      <c r="A76" s="8"/>
      <c r="B76" s="8"/>
      <c r="C76" s="8"/>
      <c r="D76" s="8">
        <v>85</v>
      </c>
      <c r="E76" s="8"/>
      <c r="F76" s="8"/>
      <c r="G76" s="57" t="s">
        <v>101</v>
      </c>
      <c r="H76" s="17">
        <f t="shared" ref="H76:N76" si="541">+H219+H349+H405</f>
        <v>0</v>
      </c>
      <c r="I76" s="17">
        <f t="shared" si="541"/>
        <v>-32876</v>
      </c>
      <c r="J76" s="17">
        <f t="shared" si="541"/>
        <v>-32876</v>
      </c>
      <c r="K76" s="17">
        <f t="shared" si="541"/>
        <v>-7715</v>
      </c>
      <c r="L76" s="17">
        <f t="shared" si="541"/>
        <v>-40591</v>
      </c>
      <c r="M76" s="17">
        <f t="shared" si="541"/>
        <v>-7524</v>
      </c>
      <c r="N76" s="17">
        <f t="shared" si="541"/>
        <v>-48115</v>
      </c>
      <c r="O76" s="17">
        <f t="shared" ref="O76:T76" si="542">+O219+O349+O405</f>
        <v>-10567</v>
      </c>
      <c r="P76" s="17">
        <f t="shared" si="542"/>
        <v>-58682</v>
      </c>
      <c r="Q76" s="17">
        <f t="shared" si="542"/>
        <v>-31691</v>
      </c>
      <c r="R76" s="17">
        <f t="shared" si="542"/>
        <v>-90373</v>
      </c>
      <c r="S76" s="17">
        <f t="shared" si="542"/>
        <v>-36422</v>
      </c>
      <c r="T76" s="17">
        <f t="shared" si="542"/>
        <v>-126795</v>
      </c>
      <c r="U76" s="17">
        <f t="shared" ref="U76:Z76" si="543">+U219+U349+U405</f>
        <v>-18277</v>
      </c>
      <c r="V76" s="17">
        <f t="shared" si="543"/>
        <v>-145072</v>
      </c>
      <c r="W76" s="17">
        <f t="shared" si="543"/>
        <v>-4491</v>
      </c>
      <c r="X76" s="17">
        <f t="shared" si="543"/>
        <v>-149563</v>
      </c>
      <c r="Y76" s="17">
        <f t="shared" si="543"/>
        <v>-27306</v>
      </c>
      <c r="Z76" s="17">
        <f t="shared" si="543"/>
        <v>-176869</v>
      </c>
      <c r="AA76" s="17">
        <f t="shared" ref="AA76:AF76" si="544">+AA219+AA349+AA405</f>
        <v>-26876</v>
      </c>
      <c r="AB76" s="17">
        <f t="shared" si="544"/>
        <v>-203745</v>
      </c>
      <c r="AC76" s="17">
        <f t="shared" si="544"/>
        <v>-14423</v>
      </c>
      <c r="AD76" s="17">
        <f t="shared" si="544"/>
        <v>0</v>
      </c>
      <c r="AE76" s="17">
        <f t="shared" si="544"/>
        <v>-11619</v>
      </c>
      <c r="AF76" s="17">
        <f t="shared" si="544"/>
        <v>-11619</v>
      </c>
      <c r="AG76" s="17">
        <f t="shared" ref="AG76:AH76" si="545">+AG219+AG349+AG405</f>
        <v>-6949</v>
      </c>
      <c r="AH76" s="17">
        <f t="shared" si="545"/>
        <v>-18568</v>
      </c>
      <c r="AI76" s="17">
        <f t="shared" ref="AI76:AJ76" si="546">+AI219+AI349+AI405</f>
        <v>-13815</v>
      </c>
      <c r="AJ76" s="17">
        <f t="shared" si="546"/>
        <v>-32383</v>
      </c>
      <c r="AK76" s="17">
        <f t="shared" ref="AK76:AL76" si="547">+AK219+AK349+AK405</f>
        <v>-57218</v>
      </c>
      <c r="AL76" s="17">
        <f t="shared" si="547"/>
        <v>-89601</v>
      </c>
      <c r="AM76" s="17">
        <f t="shared" ref="AM76:AN76" si="548">+AM219+AM349+AM405</f>
        <v>-32419</v>
      </c>
      <c r="AN76" s="17">
        <f t="shared" si="548"/>
        <v>-122020</v>
      </c>
      <c r="AO76" s="17">
        <f t="shared" ref="AO76:AP76" si="549">+AO219+AO349+AO405</f>
        <v>-3345</v>
      </c>
      <c r="AP76" s="17">
        <f t="shared" si="549"/>
        <v>-125365</v>
      </c>
      <c r="AQ76" s="17">
        <f t="shared" ref="AQ76:AR76" si="550">+AQ219+AQ349+AQ405</f>
        <v>-2387</v>
      </c>
      <c r="AR76" s="17">
        <f t="shared" si="550"/>
        <v>-127752</v>
      </c>
      <c r="AS76" s="17">
        <f t="shared" ref="AS76:AT76" si="551">+AS219+AS349+AS405</f>
        <v>-1940</v>
      </c>
      <c r="AT76" s="17">
        <f t="shared" si="551"/>
        <v>-129692</v>
      </c>
      <c r="AU76" s="17">
        <f t="shared" ref="AU76:AV76" si="552">+AU219+AU349+AU405</f>
        <v>-1762</v>
      </c>
      <c r="AV76" s="17">
        <f t="shared" si="552"/>
        <v>-131454</v>
      </c>
      <c r="AW76" s="17">
        <f t="shared" ref="AW76:AX76" si="553">+AW219+AW349+AW405</f>
        <v>-1462</v>
      </c>
      <c r="AX76" s="17">
        <f t="shared" si="553"/>
        <v>-132916</v>
      </c>
      <c r="AY76" s="17">
        <f t="shared" ref="AY76:AZ76" si="554">+AY219+AY349+AY405</f>
        <v>-15674</v>
      </c>
      <c r="AZ76" s="17">
        <f t="shared" si="554"/>
        <v>-148590</v>
      </c>
      <c r="BA76" s="17">
        <f t="shared" ref="BA76:BB76" si="555">+BA219+BA349+BA405</f>
        <v>8217</v>
      </c>
      <c r="BB76" s="17">
        <f t="shared" si="555"/>
        <v>-140373</v>
      </c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</row>
    <row r="77" spans="1:114" ht="38.25" customHeight="1">
      <c r="A77" s="98" t="s">
        <v>102</v>
      </c>
      <c r="B77" s="98"/>
      <c r="C77" s="98"/>
      <c r="D77" s="98"/>
      <c r="E77" s="98"/>
      <c r="F77" s="98"/>
      <c r="G77" s="52" t="s">
        <v>103</v>
      </c>
      <c r="H77" s="17">
        <f t="shared" ref="H77:BB77" si="556">H78</f>
        <v>0</v>
      </c>
      <c r="I77" s="17">
        <f t="shared" si="556"/>
        <v>3708</v>
      </c>
      <c r="J77" s="17">
        <f t="shared" si="556"/>
        <v>3708</v>
      </c>
      <c r="K77" s="17">
        <f t="shared" si="556"/>
        <v>14859</v>
      </c>
      <c r="L77" s="17">
        <f t="shared" si="556"/>
        <v>18567</v>
      </c>
      <c r="M77" s="17">
        <f t="shared" si="556"/>
        <v>3549</v>
      </c>
      <c r="N77" s="17">
        <f t="shared" si="556"/>
        <v>22116</v>
      </c>
      <c r="O77" s="17">
        <f t="shared" si="556"/>
        <v>3549</v>
      </c>
      <c r="P77" s="17">
        <f t="shared" si="556"/>
        <v>25665</v>
      </c>
      <c r="Q77" s="17">
        <f t="shared" si="556"/>
        <v>3549</v>
      </c>
      <c r="R77" s="17">
        <f t="shared" si="556"/>
        <v>29214</v>
      </c>
      <c r="S77" s="17">
        <f t="shared" si="556"/>
        <v>3549</v>
      </c>
      <c r="T77" s="17">
        <f t="shared" si="556"/>
        <v>32763</v>
      </c>
      <c r="U77" s="17">
        <f t="shared" si="556"/>
        <v>3549</v>
      </c>
      <c r="V77" s="17">
        <f t="shared" si="556"/>
        <v>36312</v>
      </c>
      <c r="W77" s="17">
        <f t="shared" si="556"/>
        <v>9509</v>
      </c>
      <c r="X77" s="17">
        <f t="shared" si="556"/>
        <v>45821</v>
      </c>
      <c r="Y77" s="17">
        <f t="shared" si="556"/>
        <v>2435696</v>
      </c>
      <c r="Z77" s="17">
        <f t="shared" si="556"/>
        <v>2481517</v>
      </c>
      <c r="AA77" s="17">
        <f t="shared" si="556"/>
        <v>89277</v>
      </c>
      <c r="AB77" s="17">
        <f t="shared" si="556"/>
        <v>2570794</v>
      </c>
      <c r="AC77" s="17">
        <f t="shared" si="556"/>
        <v>93670</v>
      </c>
      <c r="AD77" s="17">
        <f t="shared" si="556"/>
        <v>0</v>
      </c>
      <c r="AE77" s="17">
        <f t="shared" si="556"/>
        <v>3409</v>
      </c>
      <c r="AF77" s="17">
        <f t="shared" si="556"/>
        <v>3409</v>
      </c>
      <c r="AG77" s="17">
        <f t="shared" si="556"/>
        <v>3409</v>
      </c>
      <c r="AH77" s="17">
        <f t="shared" si="556"/>
        <v>6818</v>
      </c>
      <c r="AI77" s="17">
        <f t="shared" si="556"/>
        <v>3409</v>
      </c>
      <c r="AJ77" s="17">
        <f t="shared" si="556"/>
        <v>10227</v>
      </c>
      <c r="AK77" s="17">
        <f t="shared" si="556"/>
        <v>3409</v>
      </c>
      <c r="AL77" s="17">
        <f t="shared" si="556"/>
        <v>13636</v>
      </c>
      <c r="AM77" s="17">
        <f t="shared" si="556"/>
        <v>3407</v>
      </c>
      <c r="AN77" s="17">
        <f t="shared" si="556"/>
        <v>17043</v>
      </c>
      <c r="AO77" s="17">
        <f t="shared" si="556"/>
        <v>3385</v>
      </c>
      <c r="AP77" s="17">
        <f t="shared" si="556"/>
        <v>20428</v>
      </c>
      <c r="AQ77" s="17">
        <f t="shared" si="556"/>
        <v>3383</v>
      </c>
      <c r="AR77" s="17">
        <f t="shared" si="556"/>
        <v>23811</v>
      </c>
      <c r="AS77" s="17">
        <f t="shared" si="556"/>
        <v>3409</v>
      </c>
      <c r="AT77" s="17">
        <f t="shared" si="556"/>
        <v>27220</v>
      </c>
      <c r="AU77" s="17">
        <f t="shared" si="556"/>
        <v>0</v>
      </c>
      <c r="AV77" s="17">
        <f t="shared" si="556"/>
        <v>27220</v>
      </c>
      <c r="AW77" s="17">
        <f t="shared" si="556"/>
        <v>3409</v>
      </c>
      <c r="AX77" s="17">
        <f t="shared" si="556"/>
        <v>30629</v>
      </c>
      <c r="AY77" s="17">
        <f t="shared" si="556"/>
        <v>3409</v>
      </c>
      <c r="AZ77" s="17">
        <f t="shared" si="556"/>
        <v>34038</v>
      </c>
      <c r="BA77" s="17">
        <f t="shared" si="556"/>
        <v>3409</v>
      </c>
      <c r="BB77" s="17">
        <f t="shared" si="556"/>
        <v>37447</v>
      </c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</row>
    <row r="78" spans="1:114" ht="20.100000000000001" customHeight="1">
      <c r="A78" s="8"/>
      <c r="B78" s="8"/>
      <c r="C78" s="8"/>
      <c r="D78" s="8" t="s">
        <v>24</v>
      </c>
      <c r="E78" s="8"/>
      <c r="F78" s="8"/>
      <c r="G78" s="62" t="s">
        <v>70</v>
      </c>
      <c r="H78" s="17">
        <f t="shared" ref="H78:N78" si="557">H79+H105+H123</f>
        <v>0</v>
      </c>
      <c r="I78" s="17">
        <f t="shared" si="557"/>
        <v>3708</v>
      </c>
      <c r="J78" s="17">
        <f t="shared" si="557"/>
        <v>3708</v>
      </c>
      <c r="K78" s="17">
        <f t="shared" si="557"/>
        <v>14859</v>
      </c>
      <c r="L78" s="17">
        <f t="shared" si="557"/>
        <v>18567</v>
      </c>
      <c r="M78" s="17">
        <f t="shared" si="557"/>
        <v>3549</v>
      </c>
      <c r="N78" s="17">
        <f t="shared" si="557"/>
        <v>22116</v>
      </c>
      <c r="O78" s="17">
        <f t="shared" ref="O78:T78" si="558">O79+O105+O123</f>
        <v>3549</v>
      </c>
      <c r="P78" s="17">
        <f t="shared" si="558"/>
        <v>25665</v>
      </c>
      <c r="Q78" s="17">
        <f t="shared" si="558"/>
        <v>3549</v>
      </c>
      <c r="R78" s="17">
        <f t="shared" si="558"/>
        <v>29214</v>
      </c>
      <c r="S78" s="17">
        <f t="shared" si="558"/>
        <v>3549</v>
      </c>
      <c r="T78" s="17">
        <f t="shared" si="558"/>
        <v>32763</v>
      </c>
      <c r="U78" s="17">
        <f t="shared" ref="U78:Z78" si="559">U79+U105+U123</f>
        <v>3549</v>
      </c>
      <c r="V78" s="17">
        <f t="shared" si="559"/>
        <v>36312</v>
      </c>
      <c r="W78" s="17">
        <f t="shared" si="559"/>
        <v>9509</v>
      </c>
      <c r="X78" s="17">
        <f t="shared" si="559"/>
        <v>45821</v>
      </c>
      <c r="Y78" s="17">
        <f t="shared" si="559"/>
        <v>2435696</v>
      </c>
      <c r="Z78" s="17">
        <f t="shared" si="559"/>
        <v>2481517</v>
      </c>
      <c r="AA78" s="17">
        <f t="shared" ref="AA78:AF78" si="560">AA79+AA105+AA123</f>
        <v>89277</v>
      </c>
      <c r="AB78" s="17">
        <f t="shared" si="560"/>
        <v>2570794</v>
      </c>
      <c r="AC78" s="17">
        <f t="shared" si="560"/>
        <v>93670</v>
      </c>
      <c r="AD78" s="17">
        <f t="shared" si="560"/>
        <v>0</v>
      </c>
      <c r="AE78" s="17">
        <f t="shared" si="560"/>
        <v>3409</v>
      </c>
      <c r="AF78" s="17">
        <f t="shared" si="560"/>
        <v>3409</v>
      </c>
      <c r="AG78" s="17">
        <f t="shared" ref="AG78:AH78" si="561">AG79+AG105+AG123</f>
        <v>3409</v>
      </c>
      <c r="AH78" s="17">
        <f t="shared" si="561"/>
        <v>6818</v>
      </c>
      <c r="AI78" s="17">
        <f t="shared" ref="AI78:AJ78" si="562">AI79+AI105+AI123</f>
        <v>3409</v>
      </c>
      <c r="AJ78" s="17">
        <f t="shared" si="562"/>
        <v>10227</v>
      </c>
      <c r="AK78" s="17">
        <f t="shared" ref="AK78:AL78" si="563">AK79+AK105+AK123</f>
        <v>3409</v>
      </c>
      <c r="AL78" s="17">
        <f t="shared" si="563"/>
        <v>13636</v>
      </c>
      <c r="AM78" s="17">
        <f t="shared" ref="AM78:AN78" si="564">AM79+AM105+AM123</f>
        <v>3407</v>
      </c>
      <c r="AN78" s="17">
        <f t="shared" si="564"/>
        <v>17043</v>
      </c>
      <c r="AO78" s="17">
        <f t="shared" ref="AO78:AP78" si="565">AO79+AO105+AO123</f>
        <v>3385</v>
      </c>
      <c r="AP78" s="17">
        <f t="shared" si="565"/>
        <v>20428</v>
      </c>
      <c r="AQ78" s="17">
        <f t="shared" ref="AQ78:AR78" si="566">AQ79+AQ105+AQ123</f>
        <v>3383</v>
      </c>
      <c r="AR78" s="17">
        <f t="shared" si="566"/>
        <v>23811</v>
      </c>
      <c r="AS78" s="17">
        <f t="shared" ref="AS78:AT78" si="567">AS79+AS105+AS123</f>
        <v>3409</v>
      </c>
      <c r="AT78" s="17">
        <f t="shared" si="567"/>
        <v>27220</v>
      </c>
      <c r="AU78" s="17">
        <f t="shared" ref="AU78:AV78" si="568">AU79+AU105+AU123</f>
        <v>0</v>
      </c>
      <c r="AV78" s="17">
        <f t="shared" si="568"/>
        <v>27220</v>
      </c>
      <c r="AW78" s="17">
        <f t="shared" ref="AW78:AX78" si="569">AW79+AW105+AW123</f>
        <v>3409</v>
      </c>
      <c r="AX78" s="17">
        <f t="shared" si="569"/>
        <v>30629</v>
      </c>
      <c r="AY78" s="17">
        <f t="shared" ref="AY78:AZ78" si="570">AY79+AY105+AY123</f>
        <v>3409</v>
      </c>
      <c r="AZ78" s="17">
        <f t="shared" si="570"/>
        <v>34038</v>
      </c>
      <c r="BA78" s="17">
        <f t="shared" ref="BA78:BB78" si="571">BA79+BA105+BA123</f>
        <v>3409</v>
      </c>
      <c r="BB78" s="17">
        <f t="shared" si="571"/>
        <v>37447</v>
      </c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</row>
    <row r="79" spans="1:114" ht="20.100000000000001" customHeight="1">
      <c r="A79" s="8"/>
      <c r="B79" s="8"/>
      <c r="C79" s="8"/>
      <c r="D79" s="8" t="s">
        <v>71</v>
      </c>
      <c r="E79" s="8"/>
      <c r="F79" s="8"/>
      <c r="G79" s="62" t="s">
        <v>72</v>
      </c>
      <c r="H79" s="17">
        <f t="shared" ref="H79:N79" si="572">H80+H98</f>
        <v>0</v>
      </c>
      <c r="I79" s="17">
        <f t="shared" si="572"/>
        <v>3708</v>
      </c>
      <c r="J79" s="17">
        <f t="shared" si="572"/>
        <v>3708</v>
      </c>
      <c r="K79" s="17">
        <f t="shared" si="572"/>
        <v>3549</v>
      </c>
      <c r="L79" s="17">
        <f t="shared" si="572"/>
        <v>7257</v>
      </c>
      <c r="M79" s="17">
        <f t="shared" si="572"/>
        <v>3549</v>
      </c>
      <c r="N79" s="17">
        <f t="shared" si="572"/>
        <v>10806</v>
      </c>
      <c r="O79" s="17">
        <f t="shared" ref="O79:T79" si="573">O80+O98</f>
        <v>3549</v>
      </c>
      <c r="P79" s="17">
        <f t="shared" si="573"/>
        <v>14355</v>
      </c>
      <c r="Q79" s="17">
        <f t="shared" si="573"/>
        <v>3549</v>
      </c>
      <c r="R79" s="17">
        <f t="shared" si="573"/>
        <v>17904</v>
      </c>
      <c r="S79" s="17">
        <f t="shared" si="573"/>
        <v>3549</v>
      </c>
      <c r="T79" s="17">
        <f t="shared" si="573"/>
        <v>21453</v>
      </c>
      <c r="U79" s="17">
        <f t="shared" ref="U79:Z79" si="574">U80+U98</f>
        <v>3549</v>
      </c>
      <c r="V79" s="17">
        <f t="shared" si="574"/>
        <v>25002</v>
      </c>
      <c r="W79" s="17">
        <f t="shared" si="574"/>
        <v>3549</v>
      </c>
      <c r="X79" s="17">
        <f t="shared" si="574"/>
        <v>28551</v>
      </c>
      <c r="Y79" s="17">
        <f t="shared" si="574"/>
        <v>3546</v>
      </c>
      <c r="Z79" s="17">
        <f t="shared" si="574"/>
        <v>32097</v>
      </c>
      <c r="AA79" s="17">
        <f t="shared" ref="AA79:AF79" si="575">AA80+AA98</f>
        <v>3548</v>
      </c>
      <c r="AB79" s="17">
        <f t="shared" si="575"/>
        <v>35645</v>
      </c>
      <c r="AC79" s="17">
        <f t="shared" si="575"/>
        <v>3524</v>
      </c>
      <c r="AD79" s="17">
        <f t="shared" si="575"/>
        <v>0</v>
      </c>
      <c r="AE79" s="17">
        <f t="shared" si="575"/>
        <v>3409</v>
      </c>
      <c r="AF79" s="17">
        <f t="shared" si="575"/>
        <v>3409</v>
      </c>
      <c r="AG79" s="17">
        <f t="shared" ref="AG79:AH79" si="576">AG80+AG98</f>
        <v>3409</v>
      </c>
      <c r="AH79" s="17">
        <f t="shared" si="576"/>
        <v>6818</v>
      </c>
      <c r="AI79" s="17">
        <f t="shared" ref="AI79:AJ79" si="577">AI80+AI98</f>
        <v>3409</v>
      </c>
      <c r="AJ79" s="17">
        <f t="shared" si="577"/>
        <v>10227</v>
      </c>
      <c r="AK79" s="17">
        <f t="shared" ref="AK79:AL79" si="578">AK80+AK98</f>
        <v>3409</v>
      </c>
      <c r="AL79" s="17">
        <f t="shared" si="578"/>
        <v>13636</v>
      </c>
      <c r="AM79" s="17">
        <f t="shared" ref="AM79:AN79" si="579">AM80+AM98</f>
        <v>3407</v>
      </c>
      <c r="AN79" s="17">
        <f t="shared" si="579"/>
        <v>17043</v>
      </c>
      <c r="AO79" s="17">
        <f t="shared" ref="AO79:AP79" si="580">AO80+AO98</f>
        <v>3385</v>
      </c>
      <c r="AP79" s="17">
        <f t="shared" si="580"/>
        <v>20428</v>
      </c>
      <c r="AQ79" s="17">
        <f t="shared" ref="AQ79:AR79" si="581">AQ80+AQ98</f>
        <v>3383</v>
      </c>
      <c r="AR79" s="17">
        <f t="shared" si="581"/>
        <v>23811</v>
      </c>
      <c r="AS79" s="17">
        <f t="shared" ref="AS79:AT79" si="582">AS80+AS98</f>
        <v>3409</v>
      </c>
      <c r="AT79" s="17">
        <f t="shared" si="582"/>
        <v>27220</v>
      </c>
      <c r="AU79" s="17">
        <f t="shared" ref="AU79:AV79" si="583">AU80+AU98</f>
        <v>0</v>
      </c>
      <c r="AV79" s="17">
        <f t="shared" si="583"/>
        <v>27220</v>
      </c>
      <c r="AW79" s="17">
        <f t="shared" ref="AW79:AX79" si="584">AW80+AW98</f>
        <v>3409</v>
      </c>
      <c r="AX79" s="17">
        <f t="shared" si="584"/>
        <v>30629</v>
      </c>
      <c r="AY79" s="17">
        <f t="shared" ref="AY79:AZ79" si="585">AY80+AY98</f>
        <v>3409</v>
      </c>
      <c r="AZ79" s="17">
        <f t="shared" si="585"/>
        <v>34038</v>
      </c>
      <c r="BA79" s="17">
        <f t="shared" ref="BA79:BB79" si="586">BA80+BA98</f>
        <v>3409</v>
      </c>
      <c r="BB79" s="17">
        <f t="shared" si="586"/>
        <v>37447</v>
      </c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</row>
    <row r="80" spans="1:114" ht="20.100000000000001" customHeight="1">
      <c r="A80" s="8"/>
      <c r="B80" s="8"/>
      <c r="C80" s="8"/>
      <c r="D80" s="8"/>
      <c r="E80" s="8" t="s">
        <v>24</v>
      </c>
      <c r="F80" s="8"/>
      <c r="G80" s="57" t="s">
        <v>104</v>
      </c>
      <c r="H80" s="17">
        <f t="shared" ref="H80:N80" si="587">SUM(H81:H97)</f>
        <v>0</v>
      </c>
      <c r="I80" s="17">
        <f t="shared" si="587"/>
        <v>2782</v>
      </c>
      <c r="J80" s="17">
        <f t="shared" si="587"/>
        <v>2782</v>
      </c>
      <c r="K80" s="17">
        <f t="shared" si="587"/>
        <v>2782</v>
      </c>
      <c r="L80" s="17">
        <f t="shared" si="587"/>
        <v>5564</v>
      </c>
      <c r="M80" s="17">
        <f t="shared" si="587"/>
        <v>2782</v>
      </c>
      <c r="N80" s="17">
        <f t="shared" si="587"/>
        <v>8346</v>
      </c>
      <c r="O80" s="17">
        <f t="shared" ref="O80:T80" si="588">SUM(O81:O97)</f>
        <v>2782</v>
      </c>
      <c r="P80" s="17">
        <f t="shared" si="588"/>
        <v>11128</v>
      </c>
      <c r="Q80" s="17">
        <f t="shared" si="588"/>
        <v>2782</v>
      </c>
      <c r="R80" s="17">
        <f t="shared" si="588"/>
        <v>13910</v>
      </c>
      <c r="S80" s="17">
        <f t="shared" si="588"/>
        <v>2782</v>
      </c>
      <c r="T80" s="17">
        <f t="shared" si="588"/>
        <v>16692</v>
      </c>
      <c r="U80" s="17">
        <f t="shared" ref="U80:Z80" si="589">SUM(U81:U97)</f>
        <v>2782</v>
      </c>
      <c r="V80" s="17">
        <f t="shared" si="589"/>
        <v>19474</v>
      </c>
      <c r="W80" s="17">
        <f t="shared" si="589"/>
        <v>2782</v>
      </c>
      <c r="X80" s="17">
        <f t="shared" si="589"/>
        <v>22256</v>
      </c>
      <c r="Y80" s="17">
        <f t="shared" si="589"/>
        <v>2781</v>
      </c>
      <c r="Z80" s="17">
        <f t="shared" si="589"/>
        <v>25037</v>
      </c>
      <c r="AA80" s="17">
        <f t="shared" ref="AA80:AF80" si="590">SUM(AA81:AA97)</f>
        <v>2782</v>
      </c>
      <c r="AB80" s="17">
        <f t="shared" si="590"/>
        <v>27819</v>
      </c>
      <c r="AC80" s="17">
        <f t="shared" si="590"/>
        <v>2782</v>
      </c>
      <c r="AD80" s="17">
        <f t="shared" si="590"/>
        <v>0</v>
      </c>
      <c r="AE80" s="17">
        <f t="shared" si="590"/>
        <v>2782</v>
      </c>
      <c r="AF80" s="17">
        <f t="shared" si="590"/>
        <v>2782</v>
      </c>
      <c r="AG80" s="17">
        <f t="shared" ref="AG80:AH80" si="591">SUM(AG81:AG97)</f>
        <v>2782</v>
      </c>
      <c r="AH80" s="17">
        <f t="shared" si="591"/>
        <v>5564</v>
      </c>
      <c r="AI80" s="17">
        <f t="shared" ref="AI80:AJ80" si="592">SUM(AI81:AI97)</f>
        <v>2782</v>
      </c>
      <c r="AJ80" s="17">
        <f t="shared" si="592"/>
        <v>8346</v>
      </c>
      <c r="AK80" s="17">
        <f t="shared" ref="AK80:AL80" si="593">SUM(AK81:AK97)</f>
        <v>2782</v>
      </c>
      <c r="AL80" s="17">
        <f t="shared" si="593"/>
        <v>11128</v>
      </c>
      <c r="AM80" s="17">
        <f t="shared" ref="AM80:AN80" si="594">SUM(AM81:AM97)</f>
        <v>2780</v>
      </c>
      <c r="AN80" s="17">
        <f t="shared" si="594"/>
        <v>13908</v>
      </c>
      <c r="AO80" s="17">
        <f t="shared" ref="AO80:AP80" si="595">SUM(AO81:AO97)</f>
        <v>2782</v>
      </c>
      <c r="AP80" s="17">
        <f t="shared" si="595"/>
        <v>16690</v>
      </c>
      <c r="AQ80" s="17">
        <f t="shared" ref="AQ80:AR80" si="596">SUM(AQ81:AQ97)</f>
        <v>2781</v>
      </c>
      <c r="AR80" s="17">
        <f t="shared" si="596"/>
        <v>19471</v>
      </c>
      <c r="AS80" s="17">
        <f t="shared" ref="AS80:AT80" si="597">SUM(AS81:AS97)</f>
        <v>2782</v>
      </c>
      <c r="AT80" s="17">
        <f t="shared" si="597"/>
        <v>22253</v>
      </c>
      <c r="AU80" s="17">
        <f t="shared" ref="AU80:AV80" si="598">SUM(AU81:AU97)</f>
        <v>0</v>
      </c>
      <c r="AV80" s="17">
        <f t="shared" si="598"/>
        <v>22253</v>
      </c>
      <c r="AW80" s="17">
        <f t="shared" ref="AW80:AX80" si="599">SUM(AW81:AW97)</f>
        <v>2782</v>
      </c>
      <c r="AX80" s="17">
        <f t="shared" si="599"/>
        <v>25035</v>
      </c>
      <c r="AY80" s="17">
        <f t="shared" ref="AY80:AZ80" si="600">SUM(AY81:AY97)</f>
        <v>2782</v>
      </c>
      <c r="AZ80" s="17">
        <f t="shared" si="600"/>
        <v>27817</v>
      </c>
      <c r="BA80" s="17">
        <f t="shared" ref="BA80:BB80" si="601">SUM(BA81:BA97)</f>
        <v>2782</v>
      </c>
      <c r="BB80" s="17">
        <f t="shared" si="601"/>
        <v>30599</v>
      </c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</row>
    <row r="81" spans="1:114" ht="20.100000000000001" customHeight="1">
      <c r="A81" s="12"/>
      <c r="B81" s="12"/>
      <c r="C81" s="12"/>
      <c r="D81" s="12"/>
      <c r="E81" s="12"/>
      <c r="F81" s="12" t="s">
        <v>24</v>
      </c>
      <c r="G81" s="63" t="s">
        <v>105</v>
      </c>
      <c r="H81" s="19"/>
      <c r="I81" s="82">
        <v>2782</v>
      </c>
      <c r="J81" s="13">
        <f>H81+I81</f>
        <v>2782</v>
      </c>
      <c r="K81" s="82">
        <v>2782</v>
      </c>
      <c r="L81" s="13">
        <f>J81+K81</f>
        <v>5564</v>
      </c>
      <c r="M81" s="82">
        <v>2782</v>
      </c>
      <c r="N81" s="13">
        <f>L81+M81</f>
        <v>8346</v>
      </c>
      <c r="O81" s="82">
        <v>2782</v>
      </c>
      <c r="P81" s="13">
        <f>N81+O81</f>
        <v>11128</v>
      </c>
      <c r="Q81" s="82">
        <v>2782</v>
      </c>
      <c r="R81" s="13">
        <f>P81+Q81</f>
        <v>13910</v>
      </c>
      <c r="S81" s="82">
        <v>2782</v>
      </c>
      <c r="T81" s="13">
        <f>R81+S81</f>
        <v>16692</v>
      </c>
      <c r="U81" s="82">
        <v>2782</v>
      </c>
      <c r="V81" s="13">
        <f>T81+U81</f>
        <v>19474</v>
      </c>
      <c r="W81" s="82">
        <v>2782</v>
      </c>
      <c r="X81" s="13">
        <f>V81+W81</f>
        <v>22256</v>
      </c>
      <c r="Y81" s="82">
        <v>2781</v>
      </c>
      <c r="Z81" s="13">
        <f>X81+Y81</f>
        <v>25037</v>
      </c>
      <c r="AA81" s="82">
        <v>2782</v>
      </c>
      <c r="AB81" s="13">
        <f>Z81+AA81</f>
        <v>27819</v>
      </c>
      <c r="AC81" s="82">
        <v>2782</v>
      </c>
      <c r="AD81" s="13"/>
      <c r="AE81" s="82">
        <v>2782</v>
      </c>
      <c r="AF81" s="13">
        <f>AD81+AE81</f>
        <v>2782</v>
      </c>
      <c r="AG81" s="82">
        <v>2782</v>
      </c>
      <c r="AH81" s="13">
        <f>AF81+AG81</f>
        <v>5564</v>
      </c>
      <c r="AI81" s="82">
        <v>2782</v>
      </c>
      <c r="AJ81" s="13">
        <f>AH81+AI81</f>
        <v>8346</v>
      </c>
      <c r="AK81" s="82">
        <v>2782</v>
      </c>
      <c r="AL81" s="13">
        <f>AJ81+AK81</f>
        <v>11128</v>
      </c>
      <c r="AM81" s="82">
        <v>2780</v>
      </c>
      <c r="AN81" s="13">
        <f>AL81+AM81</f>
        <v>13908</v>
      </c>
      <c r="AO81" s="82">
        <v>2782</v>
      </c>
      <c r="AP81" s="13">
        <f>AN81+AO81</f>
        <v>16690</v>
      </c>
      <c r="AQ81" s="82">
        <v>2781</v>
      </c>
      <c r="AR81" s="13">
        <f>AP81+AQ81</f>
        <v>19471</v>
      </c>
      <c r="AS81" s="82">
        <v>2782</v>
      </c>
      <c r="AT81" s="13">
        <f>AR81+AS81</f>
        <v>22253</v>
      </c>
      <c r="AU81" s="82"/>
      <c r="AV81" s="13">
        <f>AT81+AU81</f>
        <v>22253</v>
      </c>
      <c r="AW81" s="82">
        <v>2782</v>
      </c>
      <c r="AX81" s="13">
        <f>AV81+AW81</f>
        <v>25035</v>
      </c>
      <c r="AY81" s="82">
        <v>2782</v>
      </c>
      <c r="AZ81" s="13">
        <f>AX81+AY81</f>
        <v>27817</v>
      </c>
      <c r="BA81" s="82">
        <v>2782</v>
      </c>
      <c r="BB81" s="13">
        <f>AZ81+BA81</f>
        <v>30599</v>
      </c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</row>
    <row r="82" spans="1:114" ht="20.100000000000001" customHeight="1">
      <c r="A82" s="12"/>
      <c r="B82" s="12"/>
      <c r="C82" s="12"/>
      <c r="D82" s="12"/>
      <c r="E82" s="12"/>
      <c r="F82" s="12" t="s">
        <v>22</v>
      </c>
      <c r="G82" s="63" t="s">
        <v>106</v>
      </c>
      <c r="H82" s="19"/>
      <c r="I82" s="82"/>
      <c r="J82" s="13">
        <f>H82+I82</f>
        <v>0</v>
      </c>
      <c r="K82" s="82"/>
      <c r="L82" s="13">
        <f>J82+K82</f>
        <v>0</v>
      </c>
      <c r="M82" s="82"/>
      <c r="N82" s="13">
        <f>L82+M82</f>
        <v>0</v>
      </c>
      <c r="O82" s="82"/>
      <c r="P82" s="13">
        <f>N82+O82</f>
        <v>0</v>
      </c>
      <c r="Q82" s="82"/>
      <c r="R82" s="13">
        <f>P82+Q82</f>
        <v>0</v>
      </c>
      <c r="S82" s="82"/>
      <c r="T82" s="13">
        <f>R82+S82</f>
        <v>0</v>
      </c>
      <c r="U82" s="82"/>
      <c r="V82" s="13">
        <f>T82+U82</f>
        <v>0</v>
      </c>
      <c r="W82" s="82"/>
      <c r="X82" s="13">
        <f>V82+W82</f>
        <v>0</v>
      </c>
      <c r="Y82" s="82"/>
      <c r="Z82" s="13">
        <f>X82+Y82</f>
        <v>0</v>
      </c>
      <c r="AA82" s="82"/>
      <c r="AB82" s="13">
        <f>Z82+AA82</f>
        <v>0</v>
      </c>
      <c r="AC82" s="82"/>
      <c r="AD82" s="13">
        <f>AB82+AC82</f>
        <v>0</v>
      </c>
      <c r="AE82" s="82"/>
      <c r="AF82" s="13">
        <f>AD82+AE82</f>
        <v>0</v>
      </c>
      <c r="AG82" s="82"/>
      <c r="AH82" s="13">
        <f>AF82+AG82</f>
        <v>0</v>
      </c>
      <c r="AI82" s="82"/>
      <c r="AJ82" s="13">
        <f>AH82+AI82</f>
        <v>0</v>
      </c>
      <c r="AK82" s="82"/>
      <c r="AL82" s="13">
        <f>AJ82+AK82</f>
        <v>0</v>
      </c>
      <c r="AM82" s="82"/>
      <c r="AN82" s="13">
        <f>AL82+AM82</f>
        <v>0</v>
      </c>
      <c r="AO82" s="82"/>
      <c r="AP82" s="13">
        <f>AN82+AO82</f>
        <v>0</v>
      </c>
      <c r="AQ82" s="82"/>
      <c r="AR82" s="13">
        <f>AP82+AQ82</f>
        <v>0</v>
      </c>
      <c r="AS82" s="82"/>
      <c r="AT82" s="13">
        <f>AR82+AS82</f>
        <v>0</v>
      </c>
      <c r="AU82" s="82"/>
      <c r="AV82" s="13">
        <f>AT82+AU82</f>
        <v>0</v>
      </c>
      <c r="AW82" s="82"/>
      <c r="AX82" s="13">
        <f>AV82+AW82</f>
        <v>0</v>
      </c>
      <c r="AY82" s="82"/>
      <c r="AZ82" s="13">
        <f>AX82+AY82</f>
        <v>0</v>
      </c>
      <c r="BA82" s="82"/>
      <c r="BB82" s="13">
        <f>AZ82+BA82</f>
        <v>0</v>
      </c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</row>
    <row r="83" spans="1:114" hidden="1">
      <c r="A83" s="12"/>
      <c r="B83" s="12"/>
      <c r="C83" s="12"/>
      <c r="D83" s="12"/>
      <c r="E83" s="12"/>
      <c r="F83" s="12"/>
      <c r="G83" s="63" t="s">
        <v>107</v>
      </c>
      <c r="H83" s="19"/>
      <c r="I83" s="82"/>
      <c r="J83" s="19"/>
      <c r="K83" s="82"/>
      <c r="L83" s="19"/>
      <c r="M83" s="82"/>
      <c r="N83" s="19"/>
      <c r="O83" s="82"/>
      <c r="P83" s="19"/>
      <c r="Q83" s="82"/>
      <c r="R83" s="19"/>
      <c r="S83" s="82"/>
      <c r="T83" s="19"/>
      <c r="U83" s="82"/>
      <c r="V83" s="19"/>
      <c r="W83" s="82"/>
      <c r="X83" s="19"/>
      <c r="Y83" s="82"/>
      <c r="Z83" s="19"/>
      <c r="AA83" s="82"/>
      <c r="AB83" s="19"/>
      <c r="AC83" s="82"/>
      <c r="AD83" s="19"/>
      <c r="AE83" s="82"/>
      <c r="AF83" s="19"/>
      <c r="AG83" s="82"/>
      <c r="AH83" s="19"/>
      <c r="AI83" s="82"/>
      <c r="AJ83" s="19"/>
      <c r="AK83" s="82"/>
      <c r="AL83" s="19"/>
      <c r="AM83" s="82"/>
      <c r="AN83" s="19"/>
      <c r="AO83" s="82"/>
      <c r="AP83" s="19"/>
      <c r="AQ83" s="82"/>
      <c r="AR83" s="19"/>
      <c r="AS83" s="82"/>
      <c r="AT83" s="19"/>
      <c r="AU83" s="82"/>
      <c r="AV83" s="19"/>
      <c r="AW83" s="82"/>
      <c r="AX83" s="19"/>
      <c r="AY83" s="82"/>
      <c r="AZ83" s="19"/>
      <c r="BA83" s="82"/>
      <c r="BB83" s="19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</row>
    <row r="84" spans="1:114" ht="20.100000000000001" customHeight="1">
      <c r="A84" s="12"/>
      <c r="B84" s="12"/>
      <c r="C84" s="12"/>
      <c r="D84" s="12"/>
      <c r="E84" s="12"/>
      <c r="F84" s="12" t="s">
        <v>14</v>
      </c>
      <c r="G84" s="63" t="s">
        <v>108</v>
      </c>
      <c r="H84" s="19"/>
      <c r="I84" s="82"/>
      <c r="J84" s="13">
        <f>H84+I84</f>
        <v>0</v>
      </c>
      <c r="K84" s="82"/>
      <c r="L84" s="13">
        <f>J84+K84</f>
        <v>0</v>
      </c>
      <c r="M84" s="82"/>
      <c r="N84" s="13">
        <f>L84+M84</f>
        <v>0</v>
      </c>
      <c r="O84" s="82"/>
      <c r="P84" s="13">
        <f>N84+O84</f>
        <v>0</v>
      </c>
      <c r="Q84" s="82"/>
      <c r="R84" s="13">
        <f>P84+Q84</f>
        <v>0</v>
      </c>
      <c r="S84" s="82"/>
      <c r="T84" s="13">
        <f>R84+S84</f>
        <v>0</v>
      </c>
      <c r="U84" s="82"/>
      <c r="V84" s="13">
        <f>T84+U84</f>
        <v>0</v>
      </c>
      <c r="W84" s="82"/>
      <c r="X84" s="13">
        <f>V84+W84</f>
        <v>0</v>
      </c>
      <c r="Y84" s="82"/>
      <c r="Z84" s="13">
        <f>X84+Y84</f>
        <v>0</v>
      </c>
      <c r="AA84" s="82"/>
      <c r="AB84" s="13">
        <f>Z84+AA84</f>
        <v>0</v>
      </c>
      <c r="AC84" s="82"/>
      <c r="AD84" s="13">
        <f>AB84+AC84</f>
        <v>0</v>
      </c>
      <c r="AE84" s="82"/>
      <c r="AF84" s="13">
        <f>AD84+AE84</f>
        <v>0</v>
      </c>
      <c r="AG84" s="82"/>
      <c r="AH84" s="13">
        <f>AF84+AG84</f>
        <v>0</v>
      </c>
      <c r="AI84" s="82"/>
      <c r="AJ84" s="13">
        <f>AH84+AI84</f>
        <v>0</v>
      </c>
      <c r="AK84" s="82"/>
      <c r="AL84" s="13">
        <f>AJ84+AK84</f>
        <v>0</v>
      </c>
      <c r="AM84" s="82"/>
      <c r="AN84" s="13">
        <f>AL84+AM84</f>
        <v>0</v>
      </c>
      <c r="AO84" s="82"/>
      <c r="AP84" s="13">
        <f>AN84+AO84</f>
        <v>0</v>
      </c>
      <c r="AQ84" s="82"/>
      <c r="AR84" s="13">
        <f>AP84+AQ84</f>
        <v>0</v>
      </c>
      <c r="AS84" s="82"/>
      <c r="AT84" s="13">
        <f>AR84+AS84</f>
        <v>0</v>
      </c>
      <c r="AU84" s="82"/>
      <c r="AV84" s="13">
        <f>AT84+AU84</f>
        <v>0</v>
      </c>
      <c r="AW84" s="82"/>
      <c r="AX84" s="13">
        <f>AV84+AW84</f>
        <v>0</v>
      </c>
      <c r="AY84" s="82"/>
      <c r="AZ84" s="13">
        <f>AX84+AY84</f>
        <v>0</v>
      </c>
      <c r="BA84" s="82"/>
      <c r="BB84" s="13">
        <f>AZ84+BA84</f>
        <v>0</v>
      </c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</row>
    <row r="85" spans="1:114" ht="20.100000000000001" hidden="1" customHeight="1">
      <c r="A85" s="12"/>
      <c r="B85" s="12"/>
      <c r="C85" s="12"/>
      <c r="D85" s="12"/>
      <c r="E85" s="12"/>
      <c r="F85" s="12"/>
      <c r="G85" s="63" t="s">
        <v>109</v>
      </c>
      <c r="H85" s="19"/>
      <c r="I85" s="82"/>
      <c r="J85" s="19"/>
      <c r="K85" s="82"/>
      <c r="L85" s="19"/>
      <c r="M85" s="82"/>
      <c r="N85" s="19"/>
      <c r="O85" s="82"/>
      <c r="P85" s="19"/>
      <c r="Q85" s="82"/>
      <c r="R85" s="19"/>
      <c r="S85" s="82"/>
      <c r="T85" s="19"/>
      <c r="U85" s="82"/>
      <c r="V85" s="19"/>
      <c r="W85" s="82"/>
      <c r="X85" s="19"/>
      <c r="Y85" s="82"/>
      <c r="Z85" s="19"/>
      <c r="AA85" s="82"/>
      <c r="AB85" s="19"/>
      <c r="AC85" s="82"/>
      <c r="AD85" s="19"/>
      <c r="AE85" s="82"/>
      <c r="AF85" s="19"/>
      <c r="AG85" s="82"/>
      <c r="AH85" s="19"/>
      <c r="AI85" s="82"/>
      <c r="AJ85" s="19"/>
      <c r="AK85" s="82"/>
      <c r="AL85" s="19"/>
      <c r="AM85" s="82"/>
      <c r="AN85" s="19"/>
      <c r="AO85" s="82"/>
      <c r="AP85" s="19"/>
      <c r="AQ85" s="82"/>
      <c r="AR85" s="19"/>
      <c r="AS85" s="82"/>
      <c r="AT85" s="19"/>
      <c r="AU85" s="82"/>
      <c r="AV85" s="19"/>
      <c r="AW85" s="82"/>
      <c r="AX85" s="19"/>
      <c r="AY85" s="82"/>
      <c r="AZ85" s="19"/>
      <c r="BA85" s="82"/>
      <c r="BB85" s="19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</row>
    <row r="86" spans="1:114" ht="20.100000000000001" hidden="1" customHeight="1">
      <c r="A86" s="12"/>
      <c r="B86" s="12"/>
      <c r="C86" s="12"/>
      <c r="D86" s="12"/>
      <c r="E86" s="12"/>
      <c r="F86" s="12"/>
      <c r="G86" s="63" t="s">
        <v>110</v>
      </c>
      <c r="H86" s="19"/>
      <c r="I86" s="82"/>
      <c r="J86" s="19"/>
      <c r="K86" s="82"/>
      <c r="L86" s="19"/>
      <c r="M86" s="82"/>
      <c r="N86" s="19"/>
      <c r="O86" s="82"/>
      <c r="P86" s="19"/>
      <c r="Q86" s="82"/>
      <c r="R86" s="19"/>
      <c r="S86" s="82"/>
      <c r="T86" s="19"/>
      <c r="U86" s="82"/>
      <c r="V86" s="19"/>
      <c r="W86" s="82"/>
      <c r="X86" s="19"/>
      <c r="Y86" s="82"/>
      <c r="Z86" s="19"/>
      <c r="AA86" s="82"/>
      <c r="AB86" s="19"/>
      <c r="AC86" s="82"/>
      <c r="AD86" s="19"/>
      <c r="AE86" s="82"/>
      <c r="AF86" s="19"/>
      <c r="AG86" s="82"/>
      <c r="AH86" s="19"/>
      <c r="AI86" s="82"/>
      <c r="AJ86" s="19"/>
      <c r="AK86" s="82"/>
      <c r="AL86" s="19"/>
      <c r="AM86" s="82"/>
      <c r="AN86" s="19"/>
      <c r="AO86" s="82"/>
      <c r="AP86" s="19"/>
      <c r="AQ86" s="82"/>
      <c r="AR86" s="19"/>
      <c r="AS86" s="82"/>
      <c r="AT86" s="19"/>
      <c r="AU86" s="82"/>
      <c r="AV86" s="19"/>
      <c r="AW86" s="82"/>
      <c r="AX86" s="19"/>
      <c r="AY86" s="82"/>
      <c r="AZ86" s="19"/>
      <c r="BA86" s="82"/>
      <c r="BB86" s="19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</row>
    <row r="87" spans="1:114" ht="20.100000000000001" hidden="1" customHeight="1">
      <c r="A87" s="12"/>
      <c r="B87" s="12"/>
      <c r="C87" s="12"/>
      <c r="D87" s="12"/>
      <c r="E87" s="12"/>
      <c r="F87" s="12"/>
      <c r="G87" s="63" t="s">
        <v>111</v>
      </c>
      <c r="H87" s="19"/>
      <c r="I87" s="82"/>
      <c r="J87" s="19"/>
      <c r="K87" s="82"/>
      <c r="L87" s="19"/>
      <c r="M87" s="82"/>
      <c r="N87" s="19"/>
      <c r="O87" s="82"/>
      <c r="P87" s="19"/>
      <c r="Q87" s="82"/>
      <c r="R87" s="19"/>
      <c r="S87" s="82"/>
      <c r="T87" s="19"/>
      <c r="U87" s="82"/>
      <c r="V87" s="19"/>
      <c r="W87" s="82"/>
      <c r="X87" s="19"/>
      <c r="Y87" s="82"/>
      <c r="Z87" s="19"/>
      <c r="AA87" s="82"/>
      <c r="AB87" s="19"/>
      <c r="AC87" s="82"/>
      <c r="AD87" s="19"/>
      <c r="AE87" s="82"/>
      <c r="AF87" s="19"/>
      <c r="AG87" s="82"/>
      <c r="AH87" s="19"/>
      <c r="AI87" s="82"/>
      <c r="AJ87" s="19"/>
      <c r="AK87" s="82"/>
      <c r="AL87" s="19"/>
      <c r="AM87" s="82"/>
      <c r="AN87" s="19"/>
      <c r="AO87" s="82"/>
      <c r="AP87" s="19"/>
      <c r="AQ87" s="82"/>
      <c r="AR87" s="19"/>
      <c r="AS87" s="82"/>
      <c r="AT87" s="19"/>
      <c r="AU87" s="82"/>
      <c r="AV87" s="19"/>
      <c r="AW87" s="82"/>
      <c r="AX87" s="19"/>
      <c r="AY87" s="82"/>
      <c r="AZ87" s="19"/>
      <c r="BA87" s="82"/>
      <c r="BB87" s="19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</row>
    <row r="88" spans="1:114" ht="20.100000000000001" customHeight="1">
      <c r="A88" s="12"/>
      <c r="B88" s="12"/>
      <c r="C88" s="12"/>
      <c r="D88" s="12"/>
      <c r="E88" s="12"/>
      <c r="F88" s="12" t="s">
        <v>112</v>
      </c>
      <c r="G88" s="63" t="s">
        <v>113</v>
      </c>
      <c r="H88" s="19"/>
      <c r="I88" s="82"/>
      <c r="J88" s="13">
        <f>H88+I88</f>
        <v>0</v>
      </c>
      <c r="K88" s="82"/>
      <c r="L88" s="13">
        <f>J88+K88</f>
        <v>0</v>
      </c>
      <c r="M88" s="82"/>
      <c r="N88" s="13">
        <f>L88+M88</f>
        <v>0</v>
      </c>
      <c r="O88" s="82"/>
      <c r="P88" s="13">
        <f>N88+O88</f>
        <v>0</v>
      </c>
      <c r="Q88" s="82"/>
      <c r="R88" s="13">
        <f>P88+Q88</f>
        <v>0</v>
      </c>
      <c r="S88" s="82"/>
      <c r="T88" s="13">
        <f>R88+S88</f>
        <v>0</v>
      </c>
      <c r="U88" s="82"/>
      <c r="V88" s="13">
        <f>T88+U88</f>
        <v>0</v>
      </c>
      <c r="W88" s="82"/>
      <c r="X88" s="13">
        <f>V88+W88</f>
        <v>0</v>
      </c>
      <c r="Y88" s="82"/>
      <c r="Z88" s="13">
        <f>X88+Y88</f>
        <v>0</v>
      </c>
      <c r="AA88" s="82"/>
      <c r="AB88" s="13">
        <f>Z88+AA88</f>
        <v>0</v>
      </c>
      <c r="AC88" s="82"/>
      <c r="AD88" s="13">
        <f>AB88+AC88</f>
        <v>0</v>
      </c>
      <c r="AE88" s="82"/>
      <c r="AF88" s="13">
        <f>AD88+AE88</f>
        <v>0</v>
      </c>
      <c r="AG88" s="82"/>
      <c r="AH88" s="13">
        <f>AF88+AG88</f>
        <v>0</v>
      </c>
      <c r="AI88" s="82"/>
      <c r="AJ88" s="13">
        <f>AH88+AI88</f>
        <v>0</v>
      </c>
      <c r="AK88" s="82"/>
      <c r="AL88" s="13">
        <f>AJ88+AK88</f>
        <v>0</v>
      </c>
      <c r="AM88" s="82"/>
      <c r="AN88" s="13">
        <f>AL88+AM88</f>
        <v>0</v>
      </c>
      <c r="AO88" s="82"/>
      <c r="AP88" s="13">
        <f>AN88+AO88</f>
        <v>0</v>
      </c>
      <c r="AQ88" s="82"/>
      <c r="AR88" s="13">
        <f>AP88+AQ88</f>
        <v>0</v>
      </c>
      <c r="AS88" s="82"/>
      <c r="AT88" s="13">
        <f>AR88+AS88</f>
        <v>0</v>
      </c>
      <c r="AU88" s="82"/>
      <c r="AV88" s="13">
        <f>AT88+AU88</f>
        <v>0</v>
      </c>
      <c r="AW88" s="82"/>
      <c r="AX88" s="13">
        <f>AV88+AW88</f>
        <v>0</v>
      </c>
      <c r="AY88" s="82"/>
      <c r="AZ88" s="13">
        <f>AX88+AY88</f>
        <v>0</v>
      </c>
      <c r="BA88" s="82"/>
      <c r="BB88" s="13">
        <f>AZ88+BA88</f>
        <v>0</v>
      </c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</row>
    <row r="89" spans="1:114" ht="20.100000000000001" customHeight="1">
      <c r="A89" s="12"/>
      <c r="B89" s="12"/>
      <c r="C89" s="12"/>
      <c r="D89" s="12"/>
      <c r="E89" s="12"/>
      <c r="F89" s="12" t="s">
        <v>114</v>
      </c>
      <c r="G89" s="63" t="s">
        <v>115</v>
      </c>
      <c r="H89" s="19"/>
      <c r="I89" s="82"/>
      <c r="J89" s="13">
        <f>H89+I89</f>
        <v>0</v>
      </c>
      <c r="K89" s="82"/>
      <c r="L89" s="13">
        <f>J89+K89</f>
        <v>0</v>
      </c>
      <c r="M89" s="82"/>
      <c r="N89" s="13">
        <f>L89+M89</f>
        <v>0</v>
      </c>
      <c r="O89" s="82"/>
      <c r="P89" s="13">
        <f>N89+O89</f>
        <v>0</v>
      </c>
      <c r="Q89" s="82"/>
      <c r="R89" s="13">
        <f>P89+Q89</f>
        <v>0</v>
      </c>
      <c r="S89" s="82"/>
      <c r="T89" s="13">
        <f>R89+S89</f>
        <v>0</v>
      </c>
      <c r="U89" s="82"/>
      <c r="V89" s="13">
        <f>T89+U89</f>
        <v>0</v>
      </c>
      <c r="W89" s="82"/>
      <c r="X89" s="13">
        <f>V89+W89</f>
        <v>0</v>
      </c>
      <c r="Y89" s="82"/>
      <c r="Z89" s="13">
        <f>X89+Y89</f>
        <v>0</v>
      </c>
      <c r="AA89" s="82"/>
      <c r="AB89" s="13">
        <f>Z89+AA89</f>
        <v>0</v>
      </c>
      <c r="AC89" s="82"/>
      <c r="AD89" s="13">
        <f>AB89+AC89</f>
        <v>0</v>
      </c>
      <c r="AE89" s="82"/>
      <c r="AF89" s="13">
        <f>AD89+AE89</f>
        <v>0</v>
      </c>
      <c r="AG89" s="82"/>
      <c r="AH89" s="13">
        <f>AF89+AG89</f>
        <v>0</v>
      </c>
      <c r="AI89" s="82"/>
      <c r="AJ89" s="13">
        <f>AH89+AI89</f>
        <v>0</v>
      </c>
      <c r="AK89" s="82"/>
      <c r="AL89" s="13">
        <f>AJ89+AK89</f>
        <v>0</v>
      </c>
      <c r="AM89" s="82"/>
      <c r="AN89" s="13">
        <f>AL89+AM89</f>
        <v>0</v>
      </c>
      <c r="AO89" s="82"/>
      <c r="AP89" s="13">
        <f>AN89+AO89</f>
        <v>0</v>
      </c>
      <c r="AQ89" s="82"/>
      <c r="AR89" s="13">
        <f>AP89+AQ89</f>
        <v>0</v>
      </c>
      <c r="AS89" s="82"/>
      <c r="AT89" s="13">
        <f>AR89+AS89</f>
        <v>0</v>
      </c>
      <c r="AU89" s="82"/>
      <c r="AV89" s="13">
        <f>AT89+AU89</f>
        <v>0</v>
      </c>
      <c r="AW89" s="82"/>
      <c r="AX89" s="13">
        <f>AV89+AW89</f>
        <v>0</v>
      </c>
      <c r="AY89" s="82"/>
      <c r="AZ89" s="13">
        <f>AX89+AY89</f>
        <v>0</v>
      </c>
      <c r="BA89" s="82"/>
      <c r="BB89" s="13">
        <f>AZ89+BA89</f>
        <v>0</v>
      </c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</row>
    <row r="90" spans="1:114" hidden="1">
      <c r="A90" s="12"/>
      <c r="B90" s="12"/>
      <c r="C90" s="12"/>
      <c r="D90" s="12"/>
      <c r="E90" s="12"/>
      <c r="F90" s="12"/>
      <c r="G90" s="63" t="s">
        <v>116</v>
      </c>
      <c r="H90" s="19"/>
      <c r="I90" s="82"/>
      <c r="J90" s="19"/>
      <c r="K90" s="82"/>
      <c r="L90" s="19"/>
      <c r="M90" s="82"/>
      <c r="N90" s="19"/>
      <c r="O90" s="82"/>
      <c r="P90" s="19"/>
      <c r="Q90" s="82"/>
      <c r="R90" s="19"/>
      <c r="S90" s="82"/>
      <c r="T90" s="19"/>
      <c r="U90" s="82"/>
      <c r="V90" s="19"/>
      <c r="W90" s="82"/>
      <c r="X90" s="19"/>
      <c r="Y90" s="82"/>
      <c r="Z90" s="19"/>
      <c r="AA90" s="82"/>
      <c r="AB90" s="19"/>
      <c r="AC90" s="82"/>
      <c r="AD90" s="19"/>
      <c r="AE90" s="82"/>
      <c r="AF90" s="19"/>
      <c r="AG90" s="82"/>
      <c r="AH90" s="19"/>
      <c r="AI90" s="82"/>
      <c r="AJ90" s="19"/>
      <c r="AK90" s="82"/>
      <c r="AL90" s="19"/>
      <c r="AM90" s="82"/>
      <c r="AN90" s="19"/>
      <c r="AO90" s="82"/>
      <c r="AP90" s="19"/>
      <c r="AQ90" s="82"/>
      <c r="AR90" s="19"/>
      <c r="AS90" s="82"/>
      <c r="AT90" s="19"/>
      <c r="AU90" s="82"/>
      <c r="AV90" s="19"/>
      <c r="AW90" s="82"/>
      <c r="AX90" s="19"/>
      <c r="AY90" s="82"/>
      <c r="AZ90" s="19"/>
      <c r="BA90" s="82"/>
      <c r="BB90" s="19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</row>
    <row r="91" spans="1:114" ht="20.100000000000001" hidden="1" customHeight="1">
      <c r="A91" s="12"/>
      <c r="B91" s="12"/>
      <c r="C91" s="12"/>
      <c r="D91" s="12"/>
      <c r="E91" s="12"/>
      <c r="F91" s="12"/>
      <c r="G91" s="63" t="s">
        <v>117</v>
      </c>
      <c r="H91" s="19"/>
      <c r="I91" s="82"/>
      <c r="J91" s="19"/>
      <c r="K91" s="82"/>
      <c r="L91" s="19"/>
      <c r="M91" s="82"/>
      <c r="N91" s="19"/>
      <c r="O91" s="82"/>
      <c r="P91" s="19"/>
      <c r="Q91" s="82"/>
      <c r="R91" s="19"/>
      <c r="S91" s="82"/>
      <c r="T91" s="19"/>
      <c r="U91" s="82"/>
      <c r="V91" s="19"/>
      <c r="W91" s="82"/>
      <c r="X91" s="19"/>
      <c r="Y91" s="82"/>
      <c r="Z91" s="19"/>
      <c r="AA91" s="82"/>
      <c r="AB91" s="19"/>
      <c r="AC91" s="82"/>
      <c r="AD91" s="19"/>
      <c r="AE91" s="82"/>
      <c r="AF91" s="19"/>
      <c r="AG91" s="82"/>
      <c r="AH91" s="19"/>
      <c r="AI91" s="82"/>
      <c r="AJ91" s="19"/>
      <c r="AK91" s="82"/>
      <c r="AL91" s="19"/>
      <c r="AM91" s="82"/>
      <c r="AN91" s="19"/>
      <c r="AO91" s="82"/>
      <c r="AP91" s="19"/>
      <c r="AQ91" s="82"/>
      <c r="AR91" s="19"/>
      <c r="AS91" s="82"/>
      <c r="AT91" s="19"/>
      <c r="AU91" s="82"/>
      <c r="AV91" s="19"/>
      <c r="AW91" s="82"/>
      <c r="AX91" s="19"/>
      <c r="AY91" s="82"/>
      <c r="AZ91" s="19"/>
      <c r="BA91" s="82"/>
      <c r="BB91" s="19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</row>
    <row r="92" spans="1:114" hidden="1">
      <c r="A92" s="12"/>
      <c r="B92" s="12"/>
      <c r="C92" s="12"/>
      <c r="D92" s="12"/>
      <c r="E92" s="12"/>
      <c r="F92" s="12"/>
      <c r="G92" s="63" t="s">
        <v>118</v>
      </c>
      <c r="H92" s="19"/>
      <c r="I92" s="82"/>
      <c r="J92" s="19"/>
      <c r="K92" s="82"/>
      <c r="L92" s="19"/>
      <c r="M92" s="82"/>
      <c r="N92" s="19"/>
      <c r="O92" s="82"/>
      <c r="P92" s="19"/>
      <c r="Q92" s="82"/>
      <c r="R92" s="19"/>
      <c r="S92" s="82"/>
      <c r="T92" s="19"/>
      <c r="U92" s="82"/>
      <c r="V92" s="19"/>
      <c r="W92" s="82"/>
      <c r="X92" s="19"/>
      <c r="Y92" s="82"/>
      <c r="Z92" s="19"/>
      <c r="AA92" s="82"/>
      <c r="AB92" s="19"/>
      <c r="AC92" s="82"/>
      <c r="AD92" s="19"/>
      <c r="AE92" s="82"/>
      <c r="AF92" s="19"/>
      <c r="AG92" s="82"/>
      <c r="AH92" s="19"/>
      <c r="AI92" s="82"/>
      <c r="AJ92" s="19"/>
      <c r="AK92" s="82"/>
      <c r="AL92" s="19"/>
      <c r="AM92" s="82"/>
      <c r="AN92" s="19"/>
      <c r="AO92" s="82"/>
      <c r="AP92" s="19"/>
      <c r="AQ92" s="82"/>
      <c r="AR92" s="19"/>
      <c r="AS92" s="82"/>
      <c r="AT92" s="19"/>
      <c r="AU92" s="82"/>
      <c r="AV92" s="19"/>
      <c r="AW92" s="82"/>
      <c r="AX92" s="19"/>
      <c r="AY92" s="82"/>
      <c r="AZ92" s="19"/>
      <c r="BA92" s="82"/>
      <c r="BB92" s="19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</row>
    <row r="93" spans="1:114" ht="20.100000000000001" customHeight="1">
      <c r="A93" s="12"/>
      <c r="B93" s="12"/>
      <c r="C93" s="12"/>
      <c r="D93" s="12"/>
      <c r="E93" s="12"/>
      <c r="F93" s="12">
        <v>13</v>
      </c>
      <c r="G93" s="63" t="s">
        <v>119</v>
      </c>
      <c r="H93" s="19"/>
      <c r="I93" s="82"/>
      <c r="J93" s="13">
        <f>H93+I93</f>
        <v>0</v>
      </c>
      <c r="K93" s="82"/>
      <c r="L93" s="13">
        <f>J93+K93</f>
        <v>0</v>
      </c>
      <c r="M93" s="82"/>
      <c r="N93" s="13">
        <f>L93+M93</f>
        <v>0</v>
      </c>
      <c r="O93" s="82"/>
      <c r="P93" s="13">
        <f>N93+O93</f>
        <v>0</v>
      </c>
      <c r="Q93" s="82"/>
      <c r="R93" s="13">
        <f>P93+Q93</f>
        <v>0</v>
      </c>
      <c r="S93" s="82"/>
      <c r="T93" s="13">
        <f>R93+S93</f>
        <v>0</v>
      </c>
      <c r="U93" s="82"/>
      <c r="V93" s="13">
        <f>T93+U93</f>
        <v>0</v>
      </c>
      <c r="W93" s="82"/>
      <c r="X93" s="13">
        <f>V93+W93</f>
        <v>0</v>
      </c>
      <c r="Y93" s="82"/>
      <c r="Z93" s="13">
        <f>X93+Y93</f>
        <v>0</v>
      </c>
      <c r="AA93" s="82"/>
      <c r="AB93" s="13">
        <f>Z93+AA93</f>
        <v>0</v>
      </c>
      <c r="AC93" s="82"/>
      <c r="AD93" s="13">
        <f>AB93+AC93</f>
        <v>0</v>
      </c>
      <c r="AE93" s="82"/>
      <c r="AF93" s="13">
        <f>AD93+AE93</f>
        <v>0</v>
      </c>
      <c r="AG93" s="82"/>
      <c r="AH93" s="13">
        <f>AF93+AG93</f>
        <v>0</v>
      </c>
      <c r="AI93" s="82"/>
      <c r="AJ93" s="13">
        <f>AH93+AI93</f>
        <v>0</v>
      </c>
      <c r="AK93" s="82"/>
      <c r="AL93" s="13">
        <f>AJ93+AK93</f>
        <v>0</v>
      </c>
      <c r="AM93" s="82"/>
      <c r="AN93" s="13">
        <f>AL93+AM93</f>
        <v>0</v>
      </c>
      <c r="AO93" s="82"/>
      <c r="AP93" s="13">
        <f>AN93+AO93</f>
        <v>0</v>
      </c>
      <c r="AQ93" s="82"/>
      <c r="AR93" s="13">
        <f>AP93+AQ93</f>
        <v>0</v>
      </c>
      <c r="AS93" s="82"/>
      <c r="AT93" s="13">
        <f>AR93+AS93</f>
        <v>0</v>
      </c>
      <c r="AU93" s="82"/>
      <c r="AV93" s="13">
        <f>AT93+AU93</f>
        <v>0</v>
      </c>
      <c r="AW93" s="82"/>
      <c r="AX93" s="13">
        <f>AV93+AW93</f>
        <v>0</v>
      </c>
      <c r="AY93" s="82"/>
      <c r="AZ93" s="13">
        <f>AX93+AY93</f>
        <v>0</v>
      </c>
      <c r="BA93" s="82"/>
      <c r="BB93" s="13">
        <f>AZ93+BA93</f>
        <v>0</v>
      </c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</row>
    <row r="94" spans="1:114" ht="20.100000000000001" hidden="1" customHeight="1">
      <c r="A94" s="12"/>
      <c r="B94" s="12"/>
      <c r="C94" s="12"/>
      <c r="D94" s="12"/>
      <c r="E94" s="12"/>
      <c r="F94" s="12"/>
      <c r="G94" s="63" t="s">
        <v>120</v>
      </c>
      <c r="H94" s="19"/>
      <c r="I94" s="82"/>
      <c r="J94" s="19"/>
      <c r="K94" s="82"/>
      <c r="L94" s="19"/>
      <c r="M94" s="82"/>
      <c r="N94" s="19"/>
      <c r="O94" s="82"/>
      <c r="P94" s="19"/>
      <c r="Q94" s="82"/>
      <c r="R94" s="19"/>
      <c r="S94" s="82"/>
      <c r="T94" s="19"/>
      <c r="U94" s="82"/>
      <c r="V94" s="19"/>
      <c r="W94" s="82"/>
      <c r="X94" s="19"/>
      <c r="Y94" s="82"/>
      <c r="Z94" s="19"/>
      <c r="AA94" s="82"/>
      <c r="AB94" s="19"/>
      <c r="AC94" s="82"/>
      <c r="AD94" s="19"/>
      <c r="AE94" s="82"/>
      <c r="AF94" s="19"/>
      <c r="AG94" s="82"/>
      <c r="AH94" s="19"/>
      <c r="AI94" s="82"/>
      <c r="AJ94" s="19"/>
      <c r="AK94" s="82"/>
      <c r="AL94" s="19"/>
      <c r="AM94" s="82"/>
      <c r="AN94" s="19"/>
      <c r="AO94" s="82"/>
      <c r="AP94" s="19"/>
      <c r="AQ94" s="82"/>
      <c r="AR94" s="19"/>
      <c r="AS94" s="82"/>
      <c r="AT94" s="19"/>
      <c r="AU94" s="82"/>
      <c r="AV94" s="19"/>
      <c r="AW94" s="82"/>
      <c r="AX94" s="19"/>
      <c r="AY94" s="82"/>
      <c r="AZ94" s="19"/>
      <c r="BA94" s="82"/>
      <c r="BB94" s="19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</row>
    <row r="95" spans="1:114" hidden="1">
      <c r="A95" s="12"/>
      <c r="B95" s="12"/>
      <c r="C95" s="12"/>
      <c r="D95" s="12"/>
      <c r="E95" s="12"/>
      <c r="F95" s="12"/>
      <c r="G95" s="63" t="s">
        <v>121</v>
      </c>
      <c r="H95" s="19"/>
      <c r="I95" s="82"/>
      <c r="J95" s="19"/>
      <c r="K95" s="82"/>
      <c r="L95" s="19"/>
      <c r="M95" s="82"/>
      <c r="N95" s="19"/>
      <c r="O95" s="82"/>
      <c r="P95" s="19"/>
      <c r="Q95" s="82"/>
      <c r="R95" s="19"/>
      <c r="S95" s="82"/>
      <c r="T95" s="19"/>
      <c r="U95" s="82"/>
      <c r="V95" s="19"/>
      <c r="W95" s="82"/>
      <c r="X95" s="19"/>
      <c r="Y95" s="82"/>
      <c r="Z95" s="19"/>
      <c r="AA95" s="82"/>
      <c r="AB95" s="19"/>
      <c r="AC95" s="82"/>
      <c r="AD95" s="19"/>
      <c r="AE95" s="82"/>
      <c r="AF95" s="19"/>
      <c r="AG95" s="82"/>
      <c r="AH95" s="19"/>
      <c r="AI95" s="82"/>
      <c r="AJ95" s="19"/>
      <c r="AK95" s="82"/>
      <c r="AL95" s="19"/>
      <c r="AM95" s="82"/>
      <c r="AN95" s="19"/>
      <c r="AO95" s="82"/>
      <c r="AP95" s="19"/>
      <c r="AQ95" s="82"/>
      <c r="AR95" s="19"/>
      <c r="AS95" s="82"/>
      <c r="AT95" s="19"/>
      <c r="AU95" s="82"/>
      <c r="AV95" s="19"/>
      <c r="AW95" s="82"/>
      <c r="AX95" s="19"/>
      <c r="AY95" s="82"/>
      <c r="AZ95" s="19"/>
      <c r="BA95" s="82"/>
      <c r="BB95" s="19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</row>
    <row r="96" spans="1:114" ht="20.100000000000001" hidden="1" customHeight="1">
      <c r="A96" s="12"/>
      <c r="B96" s="12"/>
      <c r="C96" s="12"/>
      <c r="D96" s="12"/>
      <c r="E96" s="12"/>
      <c r="F96" s="12"/>
      <c r="G96" s="63" t="s">
        <v>122</v>
      </c>
      <c r="H96" s="19"/>
      <c r="I96" s="82"/>
      <c r="J96" s="19"/>
      <c r="K96" s="82"/>
      <c r="L96" s="19"/>
      <c r="M96" s="82"/>
      <c r="N96" s="19"/>
      <c r="O96" s="82"/>
      <c r="P96" s="19"/>
      <c r="Q96" s="82"/>
      <c r="R96" s="19"/>
      <c r="S96" s="82"/>
      <c r="T96" s="19"/>
      <c r="U96" s="82"/>
      <c r="V96" s="19"/>
      <c r="W96" s="82"/>
      <c r="X96" s="19"/>
      <c r="Y96" s="82"/>
      <c r="Z96" s="19"/>
      <c r="AA96" s="82"/>
      <c r="AB96" s="19"/>
      <c r="AC96" s="82"/>
      <c r="AD96" s="19"/>
      <c r="AE96" s="82"/>
      <c r="AF96" s="19"/>
      <c r="AG96" s="82"/>
      <c r="AH96" s="19"/>
      <c r="AI96" s="82"/>
      <c r="AJ96" s="19"/>
      <c r="AK96" s="82"/>
      <c r="AL96" s="19"/>
      <c r="AM96" s="82"/>
      <c r="AN96" s="19"/>
      <c r="AO96" s="82"/>
      <c r="AP96" s="19"/>
      <c r="AQ96" s="82"/>
      <c r="AR96" s="19"/>
      <c r="AS96" s="82"/>
      <c r="AT96" s="19"/>
      <c r="AU96" s="82"/>
      <c r="AV96" s="19"/>
      <c r="AW96" s="82"/>
      <c r="AX96" s="19"/>
      <c r="AY96" s="82"/>
      <c r="AZ96" s="19"/>
      <c r="BA96" s="82"/>
      <c r="BB96" s="19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</row>
    <row r="97" spans="1:114" ht="20.100000000000001" customHeight="1">
      <c r="A97" s="12"/>
      <c r="B97" s="12"/>
      <c r="C97" s="12"/>
      <c r="D97" s="12"/>
      <c r="E97" s="12"/>
      <c r="F97" s="12" t="s">
        <v>75</v>
      </c>
      <c r="G97" s="63" t="s">
        <v>123</v>
      </c>
      <c r="H97" s="19"/>
      <c r="I97" s="82"/>
      <c r="J97" s="13">
        <f>H97+I97</f>
        <v>0</v>
      </c>
      <c r="K97" s="82"/>
      <c r="L97" s="13">
        <f>J97+K97</f>
        <v>0</v>
      </c>
      <c r="M97" s="82"/>
      <c r="N97" s="13">
        <f>L97+M97</f>
        <v>0</v>
      </c>
      <c r="O97" s="82"/>
      <c r="P97" s="13">
        <f>N97+O97</f>
        <v>0</v>
      </c>
      <c r="Q97" s="82"/>
      <c r="R97" s="13">
        <f>P97+Q97</f>
        <v>0</v>
      </c>
      <c r="S97" s="82"/>
      <c r="T97" s="13">
        <f>R97+S97</f>
        <v>0</v>
      </c>
      <c r="U97" s="82"/>
      <c r="V97" s="13">
        <f>T97+U97</f>
        <v>0</v>
      </c>
      <c r="W97" s="82"/>
      <c r="X97" s="13">
        <f>V97+W97</f>
        <v>0</v>
      </c>
      <c r="Y97" s="82"/>
      <c r="Z97" s="13">
        <f>X97+Y97</f>
        <v>0</v>
      </c>
      <c r="AA97" s="82"/>
      <c r="AB97" s="13">
        <f>Z97+AA97</f>
        <v>0</v>
      </c>
      <c r="AC97" s="82"/>
      <c r="AD97" s="13">
        <f>AB97+AC97</f>
        <v>0</v>
      </c>
      <c r="AE97" s="82"/>
      <c r="AF97" s="13">
        <f>AD97+AE97</f>
        <v>0</v>
      </c>
      <c r="AG97" s="82"/>
      <c r="AH97" s="13">
        <f>AF97+AG97</f>
        <v>0</v>
      </c>
      <c r="AI97" s="82"/>
      <c r="AJ97" s="13">
        <f>AH97+AI97</f>
        <v>0</v>
      </c>
      <c r="AK97" s="82"/>
      <c r="AL97" s="13">
        <f>AJ97+AK97</f>
        <v>0</v>
      </c>
      <c r="AM97" s="82"/>
      <c r="AN97" s="13">
        <f>AL97+AM97</f>
        <v>0</v>
      </c>
      <c r="AO97" s="82"/>
      <c r="AP97" s="13">
        <f>AN97+AO97</f>
        <v>0</v>
      </c>
      <c r="AQ97" s="82"/>
      <c r="AR97" s="13">
        <f>AP97+AQ97</f>
        <v>0</v>
      </c>
      <c r="AS97" s="82"/>
      <c r="AT97" s="13">
        <f>AR97+AS97</f>
        <v>0</v>
      </c>
      <c r="AU97" s="82"/>
      <c r="AV97" s="13">
        <f>AT97+AU97</f>
        <v>0</v>
      </c>
      <c r="AW97" s="82"/>
      <c r="AX97" s="13">
        <f>AV97+AW97</f>
        <v>0</v>
      </c>
      <c r="AY97" s="82"/>
      <c r="AZ97" s="13">
        <f>AX97+AY97</f>
        <v>0</v>
      </c>
      <c r="BA97" s="82"/>
      <c r="BB97" s="13">
        <f>AZ97+BA97</f>
        <v>0</v>
      </c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</row>
    <row r="98" spans="1:114" ht="20.100000000000001" customHeight="1">
      <c r="A98" s="8"/>
      <c r="B98" s="8"/>
      <c r="C98" s="8"/>
      <c r="D98" s="8"/>
      <c r="E98" s="8" t="s">
        <v>39</v>
      </c>
      <c r="F98" s="8"/>
      <c r="G98" s="57" t="s">
        <v>124</v>
      </c>
      <c r="H98" s="17">
        <f t="shared" ref="H98:N98" si="602">H99+H100+H101+H102+H103+H104</f>
        <v>0</v>
      </c>
      <c r="I98" s="83">
        <f t="shared" si="602"/>
        <v>926</v>
      </c>
      <c r="J98" s="17">
        <f t="shared" si="602"/>
        <v>926</v>
      </c>
      <c r="K98" s="83">
        <f t="shared" si="602"/>
        <v>767</v>
      </c>
      <c r="L98" s="17">
        <f t="shared" si="602"/>
        <v>1693</v>
      </c>
      <c r="M98" s="83">
        <f t="shared" si="602"/>
        <v>767</v>
      </c>
      <c r="N98" s="17">
        <f t="shared" si="602"/>
        <v>2460</v>
      </c>
      <c r="O98" s="83">
        <f t="shared" ref="O98:T98" si="603">O99+O100+O101+O102+O103+O104</f>
        <v>767</v>
      </c>
      <c r="P98" s="17">
        <f t="shared" si="603"/>
        <v>3227</v>
      </c>
      <c r="Q98" s="83">
        <f t="shared" si="603"/>
        <v>767</v>
      </c>
      <c r="R98" s="17">
        <f t="shared" si="603"/>
        <v>3994</v>
      </c>
      <c r="S98" s="83">
        <f t="shared" si="603"/>
        <v>767</v>
      </c>
      <c r="T98" s="17">
        <f t="shared" si="603"/>
        <v>4761</v>
      </c>
      <c r="U98" s="83">
        <f t="shared" ref="U98:Z98" si="604">U99+U100+U101+U102+U103+U104</f>
        <v>767</v>
      </c>
      <c r="V98" s="17">
        <f t="shared" si="604"/>
        <v>5528</v>
      </c>
      <c r="W98" s="83">
        <f t="shared" si="604"/>
        <v>767</v>
      </c>
      <c r="X98" s="17">
        <f t="shared" si="604"/>
        <v>6295</v>
      </c>
      <c r="Y98" s="83">
        <f t="shared" si="604"/>
        <v>765</v>
      </c>
      <c r="Z98" s="17">
        <f t="shared" si="604"/>
        <v>7060</v>
      </c>
      <c r="AA98" s="83">
        <f t="shared" ref="AA98:AF98" si="605">AA99+AA100+AA101+AA102+AA103+AA104</f>
        <v>766</v>
      </c>
      <c r="AB98" s="17">
        <f t="shared" si="605"/>
        <v>7826</v>
      </c>
      <c r="AC98" s="83">
        <f t="shared" si="605"/>
        <v>742</v>
      </c>
      <c r="AD98" s="17">
        <f t="shared" si="605"/>
        <v>0</v>
      </c>
      <c r="AE98" s="83">
        <f t="shared" si="605"/>
        <v>627</v>
      </c>
      <c r="AF98" s="17">
        <f t="shared" si="605"/>
        <v>627</v>
      </c>
      <c r="AG98" s="83">
        <f t="shared" ref="AG98:AH98" si="606">AG99+AG100+AG101+AG102+AG103+AG104</f>
        <v>627</v>
      </c>
      <c r="AH98" s="17">
        <f t="shared" si="606"/>
        <v>1254</v>
      </c>
      <c r="AI98" s="83">
        <f t="shared" ref="AI98:AJ98" si="607">AI99+AI100+AI101+AI102+AI103+AI104</f>
        <v>627</v>
      </c>
      <c r="AJ98" s="17">
        <f t="shared" si="607"/>
        <v>1881</v>
      </c>
      <c r="AK98" s="83">
        <f t="shared" ref="AK98:AL98" si="608">AK99+AK100+AK101+AK102+AK103+AK104</f>
        <v>627</v>
      </c>
      <c r="AL98" s="17">
        <f t="shared" si="608"/>
        <v>2508</v>
      </c>
      <c r="AM98" s="83">
        <f t="shared" ref="AM98:AN98" si="609">AM99+AM100+AM101+AM102+AM103+AM104</f>
        <v>627</v>
      </c>
      <c r="AN98" s="17">
        <f t="shared" si="609"/>
        <v>3135</v>
      </c>
      <c r="AO98" s="83">
        <f t="shared" ref="AO98:AP98" si="610">AO99+AO100+AO101+AO102+AO103+AO104</f>
        <v>603</v>
      </c>
      <c r="AP98" s="17">
        <f t="shared" si="610"/>
        <v>3738</v>
      </c>
      <c r="AQ98" s="83">
        <f t="shared" ref="AQ98:AR98" si="611">AQ99+AQ100+AQ101+AQ102+AQ103+AQ104</f>
        <v>602</v>
      </c>
      <c r="AR98" s="17">
        <f t="shared" si="611"/>
        <v>4340</v>
      </c>
      <c r="AS98" s="83">
        <f t="shared" ref="AS98:AT98" si="612">AS99+AS100+AS101+AS102+AS103+AS104</f>
        <v>627</v>
      </c>
      <c r="AT98" s="17">
        <f t="shared" si="612"/>
        <v>4967</v>
      </c>
      <c r="AU98" s="83">
        <f t="shared" ref="AU98:AV98" si="613">AU99+AU100+AU101+AU102+AU103+AU104</f>
        <v>0</v>
      </c>
      <c r="AV98" s="17">
        <f t="shared" si="613"/>
        <v>4967</v>
      </c>
      <c r="AW98" s="83">
        <f t="shared" ref="AW98:AX98" si="614">AW99+AW100+AW101+AW102+AW103+AW104</f>
        <v>627</v>
      </c>
      <c r="AX98" s="17">
        <f t="shared" si="614"/>
        <v>5594</v>
      </c>
      <c r="AY98" s="83">
        <f t="shared" ref="AY98:AZ98" si="615">AY99+AY100+AY101+AY102+AY103+AY104</f>
        <v>627</v>
      </c>
      <c r="AZ98" s="17">
        <f t="shared" si="615"/>
        <v>6221</v>
      </c>
      <c r="BA98" s="83">
        <f t="shared" ref="BA98:BB98" si="616">BA99+BA100+BA101+BA102+BA103+BA104</f>
        <v>627</v>
      </c>
      <c r="BB98" s="17">
        <f t="shared" si="616"/>
        <v>6848</v>
      </c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</row>
    <row r="99" spans="1:114">
      <c r="A99" s="12"/>
      <c r="B99" s="12"/>
      <c r="C99" s="12"/>
      <c r="D99" s="12"/>
      <c r="E99" s="12"/>
      <c r="F99" s="12" t="s">
        <v>24</v>
      </c>
      <c r="G99" s="63" t="s">
        <v>125</v>
      </c>
      <c r="H99" s="19"/>
      <c r="I99" s="82">
        <v>738</v>
      </c>
      <c r="J99" s="13">
        <f t="shared" ref="J99:J104" si="617">H99+I99</f>
        <v>738</v>
      </c>
      <c r="K99" s="82">
        <v>579</v>
      </c>
      <c r="L99" s="13">
        <f t="shared" ref="L99:L104" si="618">J99+K99</f>
        <v>1317</v>
      </c>
      <c r="M99" s="82">
        <v>579</v>
      </c>
      <c r="N99" s="13">
        <f t="shared" ref="N99:N104" si="619">L99+M99</f>
        <v>1896</v>
      </c>
      <c r="O99" s="82">
        <v>579</v>
      </c>
      <c r="P99" s="13">
        <f t="shared" ref="P99:P104" si="620">N99+O99</f>
        <v>2475</v>
      </c>
      <c r="Q99" s="82">
        <v>579</v>
      </c>
      <c r="R99" s="13">
        <f t="shared" ref="R99:R104" si="621">P99+Q99</f>
        <v>3054</v>
      </c>
      <c r="S99" s="82">
        <v>579</v>
      </c>
      <c r="T99" s="13">
        <f t="shared" ref="T99:T104" si="622">R99+S99</f>
        <v>3633</v>
      </c>
      <c r="U99" s="82">
        <v>579</v>
      </c>
      <c r="V99" s="13">
        <f t="shared" ref="V99:V104" si="623">T99+U99</f>
        <v>4212</v>
      </c>
      <c r="W99" s="82">
        <v>579</v>
      </c>
      <c r="X99" s="13">
        <f t="shared" ref="X99:X104" si="624">V99+W99</f>
        <v>4791</v>
      </c>
      <c r="Y99" s="82">
        <v>578</v>
      </c>
      <c r="Z99" s="13">
        <f t="shared" ref="Z99:Z104" si="625">X99+Y99</f>
        <v>5369</v>
      </c>
      <c r="AA99" s="82">
        <v>579</v>
      </c>
      <c r="AB99" s="13">
        <f t="shared" ref="AB99:AB104" si="626">Z99+AA99</f>
        <v>5948</v>
      </c>
      <c r="AC99" s="82">
        <v>579</v>
      </c>
      <c r="AD99" s="13"/>
      <c r="AE99" s="82">
        <v>440</v>
      </c>
      <c r="AF99" s="13">
        <f t="shared" ref="AF99:AF104" si="627">AD99+AE99</f>
        <v>440</v>
      </c>
      <c r="AG99" s="82">
        <v>440</v>
      </c>
      <c r="AH99" s="13">
        <f t="shared" ref="AH99:AH104" si="628">AF99+AG99</f>
        <v>880</v>
      </c>
      <c r="AI99" s="82">
        <v>440</v>
      </c>
      <c r="AJ99" s="13">
        <f t="shared" ref="AJ99:AJ104" si="629">AH99+AI99</f>
        <v>1320</v>
      </c>
      <c r="AK99" s="82">
        <v>440</v>
      </c>
      <c r="AL99" s="13">
        <f t="shared" ref="AL99:AL104" si="630">AJ99+AK99</f>
        <v>1760</v>
      </c>
      <c r="AM99" s="82">
        <v>440</v>
      </c>
      <c r="AN99" s="13">
        <f t="shared" ref="AN99:AN104" si="631">AL99+AM99</f>
        <v>2200</v>
      </c>
      <c r="AO99" s="82">
        <v>440</v>
      </c>
      <c r="AP99" s="13">
        <f t="shared" ref="AP99:AP104" si="632">AN99+AO99</f>
        <v>2640</v>
      </c>
      <c r="AQ99" s="82">
        <v>439</v>
      </c>
      <c r="AR99" s="13">
        <f t="shared" ref="AR99:AR104" si="633">AP99+AQ99</f>
        <v>3079</v>
      </c>
      <c r="AS99" s="82">
        <v>440</v>
      </c>
      <c r="AT99" s="13">
        <f t="shared" ref="AT99:AT104" si="634">AR99+AS99</f>
        <v>3519</v>
      </c>
      <c r="AU99" s="82"/>
      <c r="AV99" s="13">
        <f t="shared" ref="AV99:AV104" si="635">AT99+AU99</f>
        <v>3519</v>
      </c>
      <c r="AW99" s="82">
        <v>440</v>
      </c>
      <c r="AX99" s="13">
        <f t="shared" ref="AX99:AX104" si="636">AV99+AW99</f>
        <v>3959</v>
      </c>
      <c r="AY99" s="82">
        <v>440</v>
      </c>
      <c r="AZ99" s="13">
        <f t="shared" ref="AZ99:AZ104" si="637">AX99+AY99</f>
        <v>4399</v>
      </c>
      <c r="BA99" s="82">
        <v>440</v>
      </c>
      <c r="BB99" s="13">
        <f t="shared" ref="BB99:BB104" si="638">AZ99+BA99</f>
        <v>4839</v>
      </c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</row>
    <row r="100" spans="1:114">
      <c r="A100" s="12"/>
      <c r="B100" s="12"/>
      <c r="C100" s="12"/>
      <c r="D100" s="12"/>
      <c r="E100" s="12"/>
      <c r="F100" s="12" t="s">
        <v>22</v>
      </c>
      <c r="G100" s="63" t="s">
        <v>126</v>
      </c>
      <c r="H100" s="19"/>
      <c r="I100" s="82">
        <v>14</v>
      </c>
      <c r="J100" s="13">
        <f t="shared" si="617"/>
        <v>14</v>
      </c>
      <c r="K100" s="82">
        <v>14</v>
      </c>
      <c r="L100" s="13">
        <f t="shared" si="618"/>
        <v>28</v>
      </c>
      <c r="M100" s="82">
        <v>14</v>
      </c>
      <c r="N100" s="13">
        <f t="shared" si="619"/>
        <v>42</v>
      </c>
      <c r="O100" s="82">
        <v>14</v>
      </c>
      <c r="P100" s="13">
        <f t="shared" si="620"/>
        <v>56</v>
      </c>
      <c r="Q100" s="82">
        <v>14</v>
      </c>
      <c r="R100" s="13">
        <f t="shared" si="621"/>
        <v>70</v>
      </c>
      <c r="S100" s="82">
        <v>14</v>
      </c>
      <c r="T100" s="13">
        <f t="shared" si="622"/>
        <v>84</v>
      </c>
      <c r="U100" s="82">
        <v>14</v>
      </c>
      <c r="V100" s="13">
        <f t="shared" si="623"/>
        <v>98</v>
      </c>
      <c r="W100" s="82">
        <v>14</v>
      </c>
      <c r="X100" s="13">
        <f t="shared" si="624"/>
        <v>112</v>
      </c>
      <c r="Y100" s="82">
        <v>14</v>
      </c>
      <c r="Z100" s="13">
        <f t="shared" si="625"/>
        <v>126</v>
      </c>
      <c r="AA100" s="82">
        <v>14</v>
      </c>
      <c r="AB100" s="13">
        <f t="shared" si="626"/>
        <v>140</v>
      </c>
      <c r="AC100" s="82">
        <v>14</v>
      </c>
      <c r="AD100" s="13"/>
      <c r="AE100" s="82">
        <v>14</v>
      </c>
      <c r="AF100" s="13">
        <f t="shared" si="627"/>
        <v>14</v>
      </c>
      <c r="AG100" s="82">
        <v>14</v>
      </c>
      <c r="AH100" s="13">
        <f t="shared" si="628"/>
        <v>28</v>
      </c>
      <c r="AI100" s="82">
        <v>14</v>
      </c>
      <c r="AJ100" s="13">
        <f t="shared" si="629"/>
        <v>42</v>
      </c>
      <c r="AK100" s="82">
        <v>14</v>
      </c>
      <c r="AL100" s="13">
        <f t="shared" si="630"/>
        <v>56</v>
      </c>
      <c r="AM100" s="82">
        <v>14</v>
      </c>
      <c r="AN100" s="13">
        <f t="shared" si="631"/>
        <v>70</v>
      </c>
      <c r="AO100" s="82">
        <v>14</v>
      </c>
      <c r="AP100" s="13">
        <f t="shared" si="632"/>
        <v>84</v>
      </c>
      <c r="AQ100" s="82">
        <v>14</v>
      </c>
      <c r="AR100" s="13">
        <f t="shared" si="633"/>
        <v>98</v>
      </c>
      <c r="AS100" s="82">
        <v>14</v>
      </c>
      <c r="AT100" s="13">
        <f t="shared" si="634"/>
        <v>112</v>
      </c>
      <c r="AU100" s="82"/>
      <c r="AV100" s="13">
        <f t="shared" si="635"/>
        <v>112</v>
      </c>
      <c r="AW100" s="82">
        <v>14</v>
      </c>
      <c r="AX100" s="13">
        <f t="shared" si="636"/>
        <v>126</v>
      </c>
      <c r="AY100" s="82">
        <v>14</v>
      </c>
      <c r="AZ100" s="13">
        <f t="shared" si="637"/>
        <v>140</v>
      </c>
      <c r="BA100" s="82">
        <v>14</v>
      </c>
      <c r="BB100" s="13">
        <f t="shared" si="638"/>
        <v>154</v>
      </c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</row>
    <row r="101" spans="1:114">
      <c r="A101" s="12"/>
      <c r="B101" s="12"/>
      <c r="C101" s="12"/>
      <c r="D101" s="12"/>
      <c r="E101" s="12"/>
      <c r="F101" s="12" t="s">
        <v>39</v>
      </c>
      <c r="G101" s="63" t="s">
        <v>127</v>
      </c>
      <c r="H101" s="19"/>
      <c r="I101" s="82">
        <v>145</v>
      </c>
      <c r="J101" s="13">
        <f t="shared" si="617"/>
        <v>145</v>
      </c>
      <c r="K101" s="82">
        <v>145</v>
      </c>
      <c r="L101" s="13">
        <f t="shared" si="618"/>
        <v>290</v>
      </c>
      <c r="M101" s="82">
        <v>145</v>
      </c>
      <c r="N101" s="13">
        <f t="shared" si="619"/>
        <v>435</v>
      </c>
      <c r="O101" s="82">
        <v>145</v>
      </c>
      <c r="P101" s="13">
        <f t="shared" si="620"/>
        <v>580</v>
      </c>
      <c r="Q101" s="82">
        <v>145</v>
      </c>
      <c r="R101" s="13">
        <f t="shared" si="621"/>
        <v>725</v>
      </c>
      <c r="S101" s="82">
        <v>145</v>
      </c>
      <c r="T101" s="13">
        <f t="shared" si="622"/>
        <v>870</v>
      </c>
      <c r="U101" s="82">
        <v>145</v>
      </c>
      <c r="V101" s="13">
        <f t="shared" si="623"/>
        <v>1015</v>
      </c>
      <c r="W101" s="82">
        <v>145</v>
      </c>
      <c r="X101" s="13">
        <f t="shared" si="624"/>
        <v>1160</v>
      </c>
      <c r="Y101" s="82">
        <v>145</v>
      </c>
      <c r="Z101" s="13">
        <f t="shared" si="625"/>
        <v>1305</v>
      </c>
      <c r="AA101" s="82">
        <v>145</v>
      </c>
      <c r="AB101" s="13">
        <f t="shared" si="626"/>
        <v>1450</v>
      </c>
      <c r="AC101" s="82">
        <v>145</v>
      </c>
      <c r="AD101" s="13"/>
      <c r="AE101" s="82">
        <v>145</v>
      </c>
      <c r="AF101" s="13">
        <f t="shared" si="627"/>
        <v>145</v>
      </c>
      <c r="AG101" s="82">
        <v>145</v>
      </c>
      <c r="AH101" s="13">
        <f t="shared" si="628"/>
        <v>290</v>
      </c>
      <c r="AI101" s="82">
        <v>145</v>
      </c>
      <c r="AJ101" s="13">
        <f t="shared" si="629"/>
        <v>435</v>
      </c>
      <c r="AK101" s="82">
        <v>145</v>
      </c>
      <c r="AL101" s="13">
        <f t="shared" si="630"/>
        <v>580</v>
      </c>
      <c r="AM101" s="82">
        <v>145</v>
      </c>
      <c r="AN101" s="13">
        <f t="shared" si="631"/>
        <v>725</v>
      </c>
      <c r="AO101" s="82">
        <v>145</v>
      </c>
      <c r="AP101" s="13">
        <f t="shared" si="632"/>
        <v>870</v>
      </c>
      <c r="AQ101" s="82">
        <v>145</v>
      </c>
      <c r="AR101" s="13">
        <f t="shared" si="633"/>
        <v>1015</v>
      </c>
      <c r="AS101" s="82">
        <v>145</v>
      </c>
      <c r="AT101" s="13">
        <f t="shared" si="634"/>
        <v>1160</v>
      </c>
      <c r="AU101" s="82"/>
      <c r="AV101" s="13">
        <f t="shared" si="635"/>
        <v>1160</v>
      </c>
      <c r="AW101" s="82">
        <v>145</v>
      </c>
      <c r="AX101" s="13">
        <f t="shared" si="636"/>
        <v>1305</v>
      </c>
      <c r="AY101" s="82">
        <v>145</v>
      </c>
      <c r="AZ101" s="13">
        <f t="shared" si="637"/>
        <v>1450</v>
      </c>
      <c r="BA101" s="82">
        <v>145</v>
      </c>
      <c r="BB101" s="13">
        <f t="shared" si="638"/>
        <v>1595</v>
      </c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</row>
    <row r="102" spans="1:114" ht="30.75" customHeight="1">
      <c r="A102" s="12"/>
      <c r="B102" s="12"/>
      <c r="C102" s="12"/>
      <c r="D102" s="12"/>
      <c r="E102" s="12"/>
      <c r="F102" s="12" t="s">
        <v>14</v>
      </c>
      <c r="G102" s="63" t="s">
        <v>128</v>
      </c>
      <c r="H102" s="19"/>
      <c r="I102" s="82">
        <v>5</v>
      </c>
      <c r="J102" s="13">
        <f t="shared" si="617"/>
        <v>5</v>
      </c>
      <c r="K102" s="82">
        <v>5</v>
      </c>
      <c r="L102" s="13">
        <f t="shared" si="618"/>
        <v>10</v>
      </c>
      <c r="M102" s="82">
        <v>5</v>
      </c>
      <c r="N102" s="13">
        <f t="shared" si="619"/>
        <v>15</v>
      </c>
      <c r="O102" s="82">
        <v>5</v>
      </c>
      <c r="P102" s="13">
        <f t="shared" si="620"/>
        <v>20</v>
      </c>
      <c r="Q102" s="82">
        <v>5</v>
      </c>
      <c r="R102" s="13">
        <f t="shared" si="621"/>
        <v>25</v>
      </c>
      <c r="S102" s="82">
        <v>5</v>
      </c>
      <c r="T102" s="13">
        <f t="shared" si="622"/>
        <v>30</v>
      </c>
      <c r="U102" s="82">
        <v>5</v>
      </c>
      <c r="V102" s="13">
        <f t="shared" si="623"/>
        <v>35</v>
      </c>
      <c r="W102" s="82">
        <v>5</v>
      </c>
      <c r="X102" s="13">
        <f t="shared" si="624"/>
        <v>40</v>
      </c>
      <c r="Y102" s="82">
        <v>4</v>
      </c>
      <c r="Z102" s="13">
        <f t="shared" si="625"/>
        <v>44</v>
      </c>
      <c r="AA102" s="82">
        <v>4</v>
      </c>
      <c r="AB102" s="13">
        <f t="shared" si="626"/>
        <v>48</v>
      </c>
      <c r="AC102" s="82">
        <v>4</v>
      </c>
      <c r="AD102" s="13"/>
      <c r="AE102" s="82">
        <v>4</v>
      </c>
      <c r="AF102" s="13">
        <f t="shared" si="627"/>
        <v>4</v>
      </c>
      <c r="AG102" s="82">
        <v>4</v>
      </c>
      <c r="AH102" s="13">
        <f t="shared" si="628"/>
        <v>8</v>
      </c>
      <c r="AI102" s="82">
        <v>4</v>
      </c>
      <c r="AJ102" s="13">
        <f t="shared" si="629"/>
        <v>12</v>
      </c>
      <c r="AK102" s="82">
        <v>4</v>
      </c>
      <c r="AL102" s="13">
        <f t="shared" si="630"/>
        <v>16</v>
      </c>
      <c r="AM102" s="82">
        <v>4</v>
      </c>
      <c r="AN102" s="13">
        <f t="shared" si="631"/>
        <v>20</v>
      </c>
      <c r="AO102" s="82">
        <v>4</v>
      </c>
      <c r="AP102" s="13">
        <f t="shared" si="632"/>
        <v>24</v>
      </c>
      <c r="AQ102" s="82">
        <v>4</v>
      </c>
      <c r="AR102" s="13">
        <f t="shared" si="633"/>
        <v>28</v>
      </c>
      <c r="AS102" s="82">
        <v>4</v>
      </c>
      <c r="AT102" s="13">
        <f t="shared" si="634"/>
        <v>32</v>
      </c>
      <c r="AU102" s="82"/>
      <c r="AV102" s="13">
        <f t="shared" si="635"/>
        <v>32</v>
      </c>
      <c r="AW102" s="82">
        <v>4</v>
      </c>
      <c r="AX102" s="13">
        <f t="shared" si="636"/>
        <v>36</v>
      </c>
      <c r="AY102" s="82">
        <v>4</v>
      </c>
      <c r="AZ102" s="13">
        <f t="shared" si="637"/>
        <v>40</v>
      </c>
      <c r="BA102" s="82">
        <v>4</v>
      </c>
      <c r="BB102" s="13">
        <f t="shared" si="638"/>
        <v>44</v>
      </c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</row>
    <row r="103" spans="1:114">
      <c r="A103" s="12"/>
      <c r="B103" s="12"/>
      <c r="C103" s="12"/>
      <c r="D103" s="12"/>
      <c r="E103" s="12"/>
      <c r="F103" s="12" t="s">
        <v>26</v>
      </c>
      <c r="G103" s="63" t="s">
        <v>129</v>
      </c>
      <c r="H103" s="19"/>
      <c r="I103" s="82">
        <v>24</v>
      </c>
      <c r="J103" s="13">
        <f t="shared" si="617"/>
        <v>24</v>
      </c>
      <c r="K103" s="82">
        <v>24</v>
      </c>
      <c r="L103" s="13">
        <f t="shared" si="618"/>
        <v>48</v>
      </c>
      <c r="M103" s="82">
        <v>24</v>
      </c>
      <c r="N103" s="13">
        <f t="shared" si="619"/>
        <v>72</v>
      </c>
      <c r="O103" s="82">
        <v>24</v>
      </c>
      <c r="P103" s="13">
        <f t="shared" si="620"/>
        <v>96</v>
      </c>
      <c r="Q103" s="82">
        <v>24</v>
      </c>
      <c r="R103" s="13">
        <f t="shared" si="621"/>
        <v>120</v>
      </c>
      <c r="S103" s="82">
        <v>24</v>
      </c>
      <c r="T103" s="13">
        <f t="shared" si="622"/>
        <v>144</v>
      </c>
      <c r="U103" s="82">
        <v>24</v>
      </c>
      <c r="V103" s="13">
        <f t="shared" si="623"/>
        <v>168</v>
      </c>
      <c r="W103" s="82">
        <v>24</v>
      </c>
      <c r="X103" s="13">
        <f t="shared" si="624"/>
        <v>192</v>
      </c>
      <c r="Y103" s="82">
        <v>24</v>
      </c>
      <c r="Z103" s="13">
        <f t="shared" si="625"/>
        <v>216</v>
      </c>
      <c r="AA103" s="82">
        <v>24</v>
      </c>
      <c r="AB103" s="13">
        <f t="shared" si="626"/>
        <v>240</v>
      </c>
      <c r="AC103" s="82"/>
      <c r="AD103" s="13"/>
      <c r="AE103" s="82">
        <v>24</v>
      </c>
      <c r="AF103" s="13">
        <f t="shared" si="627"/>
        <v>24</v>
      </c>
      <c r="AG103" s="82">
        <v>24</v>
      </c>
      <c r="AH103" s="13">
        <f t="shared" si="628"/>
        <v>48</v>
      </c>
      <c r="AI103" s="82">
        <v>24</v>
      </c>
      <c r="AJ103" s="13">
        <f t="shared" si="629"/>
        <v>72</v>
      </c>
      <c r="AK103" s="82">
        <v>24</v>
      </c>
      <c r="AL103" s="13">
        <f t="shared" si="630"/>
        <v>96</v>
      </c>
      <c r="AM103" s="82">
        <v>24</v>
      </c>
      <c r="AN103" s="13">
        <f t="shared" si="631"/>
        <v>120</v>
      </c>
      <c r="AO103" s="82"/>
      <c r="AP103" s="13">
        <f t="shared" si="632"/>
        <v>120</v>
      </c>
      <c r="AQ103" s="82"/>
      <c r="AR103" s="13">
        <f t="shared" si="633"/>
        <v>120</v>
      </c>
      <c r="AS103" s="82">
        <v>24</v>
      </c>
      <c r="AT103" s="13">
        <f t="shared" si="634"/>
        <v>144</v>
      </c>
      <c r="AU103" s="82"/>
      <c r="AV103" s="13">
        <f t="shared" si="635"/>
        <v>144</v>
      </c>
      <c r="AW103" s="82">
        <v>24</v>
      </c>
      <c r="AX103" s="13">
        <f t="shared" si="636"/>
        <v>168</v>
      </c>
      <c r="AY103" s="82">
        <v>24</v>
      </c>
      <c r="AZ103" s="13">
        <f t="shared" si="637"/>
        <v>192</v>
      </c>
      <c r="BA103" s="82">
        <v>24</v>
      </c>
      <c r="BB103" s="13">
        <f t="shared" si="638"/>
        <v>216</v>
      </c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</row>
    <row r="104" spans="1:114" ht="30" customHeight="1">
      <c r="A104" s="12"/>
      <c r="B104" s="12"/>
      <c r="C104" s="12"/>
      <c r="D104" s="12"/>
      <c r="E104" s="12"/>
      <c r="F104" s="12" t="s">
        <v>130</v>
      </c>
      <c r="G104" s="63" t="s">
        <v>131</v>
      </c>
      <c r="H104" s="19"/>
      <c r="I104" s="19"/>
      <c r="J104" s="13">
        <f t="shared" si="617"/>
        <v>0</v>
      </c>
      <c r="K104" s="19"/>
      <c r="L104" s="13">
        <f t="shared" si="618"/>
        <v>0</v>
      </c>
      <c r="M104" s="19"/>
      <c r="N104" s="13">
        <f t="shared" si="619"/>
        <v>0</v>
      </c>
      <c r="O104" s="19"/>
      <c r="P104" s="13">
        <f t="shared" si="620"/>
        <v>0</v>
      </c>
      <c r="Q104" s="19"/>
      <c r="R104" s="13">
        <f t="shared" si="621"/>
        <v>0</v>
      </c>
      <c r="S104" s="19"/>
      <c r="T104" s="13">
        <f t="shared" si="622"/>
        <v>0</v>
      </c>
      <c r="U104" s="19"/>
      <c r="V104" s="13">
        <f t="shared" si="623"/>
        <v>0</v>
      </c>
      <c r="W104" s="19"/>
      <c r="X104" s="13">
        <f t="shared" si="624"/>
        <v>0</v>
      </c>
      <c r="Y104" s="19"/>
      <c r="Z104" s="13">
        <f t="shared" si="625"/>
        <v>0</v>
      </c>
      <c r="AA104" s="19"/>
      <c r="AB104" s="13">
        <f t="shared" si="626"/>
        <v>0</v>
      </c>
      <c r="AC104" s="19"/>
      <c r="AD104" s="13">
        <f t="shared" ref="AD104" si="639">AB104+AC104</f>
        <v>0</v>
      </c>
      <c r="AE104" s="19"/>
      <c r="AF104" s="13">
        <f t="shared" si="627"/>
        <v>0</v>
      </c>
      <c r="AG104" s="19"/>
      <c r="AH104" s="13">
        <f t="shared" si="628"/>
        <v>0</v>
      </c>
      <c r="AI104" s="19"/>
      <c r="AJ104" s="13">
        <f t="shared" si="629"/>
        <v>0</v>
      </c>
      <c r="AK104" s="19"/>
      <c r="AL104" s="13">
        <f t="shared" si="630"/>
        <v>0</v>
      </c>
      <c r="AM104" s="19"/>
      <c r="AN104" s="13">
        <f t="shared" si="631"/>
        <v>0</v>
      </c>
      <c r="AO104" s="19"/>
      <c r="AP104" s="13">
        <f t="shared" si="632"/>
        <v>0</v>
      </c>
      <c r="AQ104" s="19"/>
      <c r="AR104" s="13">
        <f t="shared" si="633"/>
        <v>0</v>
      </c>
      <c r="AS104" s="19"/>
      <c r="AT104" s="13">
        <f t="shared" si="634"/>
        <v>0</v>
      </c>
      <c r="AU104" s="19"/>
      <c r="AV104" s="13">
        <f t="shared" si="635"/>
        <v>0</v>
      </c>
      <c r="AW104" s="19"/>
      <c r="AX104" s="13">
        <f t="shared" si="636"/>
        <v>0</v>
      </c>
      <c r="AY104" s="19"/>
      <c r="AZ104" s="13">
        <f t="shared" si="637"/>
        <v>0</v>
      </c>
      <c r="BA104" s="19"/>
      <c r="BB104" s="13">
        <f t="shared" si="638"/>
        <v>0</v>
      </c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</row>
    <row r="105" spans="1:114" ht="20.100000000000001" customHeight="1">
      <c r="A105" s="8"/>
      <c r="B105" s="8"/>
      <c r="C105" s="8"/>
      <c r="D105" s="8" t="s">
        <v>73</v>
      </c>
      <c r="E105" s="8"/>
      <c r="F105" s="8"/>
      <c r="G105" s="62" t="s">
        <v>74</v>
      </c>
      <c r="H105" s="17">
        <f t="shared" ref="H105:N105" si="640">H106+H113+H117+H118</f>
        <v>0</v>
      </c>
      <c r="I105" s="17">
        <f t="shared" si="640"/>
        <v>0</v>
      </c>
      <c r="J105" s="17">
        <f t="shared" si="640"/>
        <v>0</v>
      </c>
      <c r="K105" s="17">
        <f t="shared" si="640"/>
        <v>96</v>
      </c>
      <c r="L105" s="17">
        <f t="shared" si="640"/>
        <v>96</v>
      </c>
      <c r="M105" s="17">
        <f t="shared" si="640"/>
        <v>0</v>
      </c>
      <c r="N105" s="17">
        <f t="shared" si="640"/>
        <v>96</v>
      </c>
      <c r="O105" s="17">
        <f t="shared" ref="O105:T105" si="641">O106+O113+O117+O118</f>
        <v>0</v>
      </c>
      <c r="P105" s="17">
        <f t="shared" si="641"/>
        <v>96</v>
      </c>
      <c r="Q105" s="17">
        <f t="shared" si="641"/>
        <v>0</v>
      </c>
      <c r="R105" s="17">
        <f t="shared" si="641"/>
        <v>96</v>
      </c>
      <c r="S105" s="17">
        <f t="shared" si="641"/>
        <v>0</v>
      </c>
      <c r="T105" s="17">
        <f t="shared" si="641"/>
        <v>96</v>
      </c>
      <c r="U105" s="17">
        <f t="shared" ref="U105:Z105" si="642">U106+U113+U117+U118</f>
        <v>0</v>
      </c>
      <c r="V105" s="17">
        <f t="shared" si="642"/>
        <v>96</v>
      </c>
      <c r="W105" s="17">
        <f t="shared" si="642"/>
        <v>5960</v>
      </c>
      <c r="X105" s="17">
        <f t="shared" si="642"/>
        <v>6056</v>
      </c>
      <c r="Y105" s="17">
        <f t="shared" si="642"/>
        <v>0</v>
      </c>
      <c r="Z105" s="17">
        <f t="shared" si="642"/>
        <v>6056</v>
      </c>
      <c r="AA105" s="17">
        <f t="shared" ref="AA105:AF105" si="643">AA106+AA113+AA117+AA118</f>
        <v>650</v>
      </c>
      <c r="AB105" s="17">
        <f t="shared" si="643"/>
        <v>6706</v>
      </c>
      <c r="AC105" s="17">
        <f t="shared" si="643"/>
        <v>6133</v>
      </c>
      <c r="AD105" s="17">
        <f t="shared" si="643"/>
        <v>0</v>
      </c>
      <c r="AE105" s="17">
        <f t="shared" si="643"/>
        <v>0</v>
      </c>
      <c r="AF105" s="17">
        <f t="shared" si="643"/>
        <v>0</v>
      </c>
      <c r="AG105" s="17">
        <f t="shared" ref="AG105:AH105" si="644">AG106+AG113+AG117+AG118</f>
        <v>0</v>
      </c>
      <c r="AH105" s="17">
        <f t="shared" si="644"/>
        <v>0</v>
      </c>
      <c r="AI105" s="17">
        <f t="shared" ref="AI105:AJ105" si="645">AI106+AI113+AI117+AI118</f>
        <v>0</v>
      </c>
      <c r="AJ105" s="17">
        <f t="shared" si="645"/>
        <v>0</v>
      </c>
      <c r="AK105" s="17">
        <f t="shared" ref="AK105:AL105" si="646">AK106+AK113+AK117+AK118</f>
        <v>0</v>
      </c>
      <c r="AL105" s="17">
        <f t="shared" si="646"/>
        <v>0</v>
      </c>
      <c r="AM105" s="17">
        <f t="shared" ref="AM105:AN105" si="647">AM106+AM113+AM117+AM118</f>
        <v>0</v>
      </c>
      <c r="AN105" s="17">
        <f t="shared" si="647"/>
        <v>0</v>
      </c>
      <c r="AO105" s="17">
        <f t="shared" ref="AO105:AP105" si="648">AO106+AO113+AO117+AO118</f>
        <v>0</v>
      </c>
      <c r="AP105" s="17">
        <f t="shared" si="648"/>
        <v>0</v>
      </c>
      <c r="AQ105" s="17">
        <f t="shared" ref="AQ105:AR105" si="649">AQ106+AQ113+AQ117+AQ118</f>
        <v>0</v>
      </c>
      <c r="AR105" s="17">
        <f t="shared" si="649"/>
        <v>0</v>
      </c>
      <c r="AS105" s="17">
        <f t="shared" ref="AS105:AT105" si="650">AS106+AS113+AS117+AS118</f>
        <v>0</v>
      </c>
      <c r="AT105" s="17">
        <f t="shared" si="650"/>
        <v>0</v>
      </c>
      <c r="AU105" s="17">
        <f t="shared" ref="AU105:AV105" si="651">AU106+AU113+AU117+AU118</f>
        <v>0</v>
      </c>
      <c r="AV105" s="17">
        <f t="shared" si="651"/>
        <v>0</v>
      </c>
      <c r="AW105" s="17">
        <f t="shared" ref="AW105:AX105" si="652">AW106+AW113+AW117+AW118</f>
        <v>0</v>
      </c>
      <c r="AX105" s="17">
        <f t="shared" si="652"/>
        <v>0</v>
      </c>
      <c r="AY105" s="17">
        <f t="shared" ref="AY105:AZ105" si="653">AY106+AY113+AY117+AY118</f>
        <v>0</v>
      </c>
      <c r="AZ105" s="17">
        <f t="shared" si="653"/>
        <v>0</v>
      </c>
      <c r="BA105" s="17">
        <f t="shared" ref="BA105:BB105" si="654">BA106+BA113+BA117+BA118</f>
        <v>0</v>
      </c>
      <c r="BB105" s="17">
        <f t="shared" si="654"/>
        <v>0</v>
      </c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</row>
    <row r="106" spans="1:114" ht="20.100000000000001" customHeight="1">
      <c r="A106" s="8"/>
      <c r="B106" s="8"/>
      <c r="C106" s="8"/>
      <c r="D106" s="8"/>
      <c r="E106" s="8" t="s">
        <v>24</v>
      </c>
      <c r="F106" s="8"/>
      <c r="G106" s="57" t="s">
        <v>132</v>
      </c>
      <c r="H106" s="17">
        <f t="shared" ref="H106:N106" si="655">SUM(H107:H112)</f>
        <v>0</v>
      </c>
      <c r="I106" s="17">
        <f t="shared" si="655"/>
        <v>0</v>
      </c>
      <c r="J106" s="17">
        <f t="shared" si="655"/>
        <v>0</v>
      </c>
      <c r="K106" s="17">
        <f t="shared" si="655"/>
        <v>0</v>
      </c>
      <c r="L106" s="17">
        <f t="shared" si="655"/>
        <v>0</v>
      </c>
      <c r="M106" s="17">
        <f t="shared" si="655"/>
        <v>0</v>
      </c>
      <c r="N106" s="17">
        <f t="shared" si="655"/>
        <v>0</v>
      </c>
      <c r="O106" s="17">
        <f t="shared" ref="O106:T106" si="656">SUM(O107:O112)</f>
        <v>0</v>
      </c>
      <c r="P106" s="17">
        <f t="shared" si="656"/>
        <v>0</v>
      </c>
      <c r="Q106" s="17">
        <f t="shared" si="656"/>
        <v>0</v>
      </c>
      <c r="R106" s="17">
        <f t="shared" si="656"/>
        <v>0</v>
      </c>
      <c r="S106" s="17">
        <f t="shared" si="656"/>
        <v>0</v>
      </c>
      <c r="T106" s="17">
        <f t="shared" si="656"/>
        <v>0</v>
      </c>
      <c r="U106" s="17">
        <f t="shared" ref="U106:Z106" si="657">SUM(U107:U112)</f>
        <v>0</v>
      </c>
      <c r="V106" s="17">
        <f t="shared" si="657"/>
        <v>0</v>
      </c>
      <c r="W106" s="17">
        <f t="shared" si="657"/>
        <v>5960</v>
      </c>
      <c r="X106" s="17">
        <f t="shared" si="657"/>
        <v>5960</v>
      </c>
      <c r="Y106" s="17">
        <f t="shared" si="657"/>
        <v>0</v>
      </c>
      <c r="Z106" s="17">
        <f t="shared" si="657"/>
        <v>5960</v>
      </c>
      <c r="AA106" s="17">
        <f t="shared" ref="AA106:AF106" si="658">SUM(AA107:AA112)</f>
        <v>0</v>
      </c>
      <c r="AB106" s="17">
        <f t="shared" si="658"/>
        <v>5960</v>
      </c>
      <c r="AC106" s="17">
        <f t="shared" si="658"/>
        <v>4035</v>
      </c>
      <c r="AD106" s="17">
        <f t="shared" si="658"/>
        <v>0</v>
      </c>
      <c r="AE106" s="17">
        <f t="shared" si="658"/>
        <v>0</v>
      </c>
      <c r="AF106" s="17">
        <f t="shared" si="658"/>
        <v>0</v>
      </c>
      <c r="AG106" s="17">
        <f t="shared" ref="AG106:AH106" si="659">SUM(AG107:AG112)</f>
        <v>0</v>
      </c>
      <c r="AH106" s="17">
        <f t="shared" si="659"/>
        <v>0</v>
      </c>
      <c r="AI106" s="17">
        <f t="shared" ref="AI106:AJ106" si="660">SUM(AI107:AI112)</f>
        <v>0</v>
      </c>
      <c r="AJ106" s="17">
        <f t="shared" si="660"/>
        <v>0</v>
      </c>
      <c r="AK106" s="17">
        <f t="shared" ref="AK106:AL106" si="661">SUM(AK107:AK112)</f>
        <v>0</v>
      </c>
      <c r="AL106" s="17">
        <f t="shared" si="661"/>
        <v>0</v>
      </c>
      <c r="AM106" s="17">
        <f t="shared" ref="AM106:AN106" si="662">SUM(AM107:AM112)</f>
        <v>0</v>
      </c>
      <c r="AN106" s="17">
        <f t="shared" si="662"/>
        <v>0</v>
      </c>
      <c r="AO106" s="17">
        <f t="shared" ref="AO106:AP106" si="663">SUM(AO107:AO112)</f>
        <v>0</v>
      </c>
      <c r="AP106" s="17">
        <f t="shared" si="663"/>
        <v>0</v>
      </c>
      <c r="AQ106" s="17">
        <f t="shared" ref="AQ106:AR106" si="664">SUM(AQ107:AQ112)</f>
        <v>0</v>
      </c>
      <c r="AR106" s="17">
        <f t="shared" si="664"/>
        <v>0</v>
      </c>
      <c r="AS106" s="17">
        <f t="shared" ref="AS106:AT106" si="665">SUM(AS107:AS112)</f>
        <v>0</v>
      </c>
      <c r="AT106" s="17">
        <f t="shared" si="665"/>
        <v>0</v>
      </c>
      <c r="AU106" s="17">
        <f t="shared" ref="AU106:AV106" si="666">SUM(AU107:AU112)</f>
        <v>0</v>
      </c>
      <c r="AV106" s="17">
        <f t="shared" si="666"/>
        <v>0</v>
      </c>
      <c r="AW106" s="17">
        <f t="shared" ref="AW106:AX106" si="667">SUM(AW107:AW112)</f>
        <v>0</v>
      </c>
      <c r="AX106" s="17">
        <f t="shared" si="667"/>
        <v>0</v>
      </c>
      <c r="AY106" s="17">
        <f t="shared" ref="AY106:AZ106" si="668">SUM(AY107:AY112)</f>
        <v>0</v>
      </c>
      <c r="AZ106" s="17">
        <f t="shared" si="668"/>
        <v>0</v>
      </c>
      <c r="BA106" s="17">
        <f t="shared" ref="BA106:BB106" si="669">SUM(BA107:BA112)</f>
        <v>0</v>
      </c>
      <c r="BB106" s="17">
        <f t="shared" si="669"/>
        <v>0</v>
      </c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</row>
    <row r="107" spans="1:114" ht="20.100000000000001" customHeight="1">
      <c r="A107" s="12"/>
      <c r="B107" s="12"/>
      <c r="C107" s="12"/>
      <c r="D107" s="12"/>
      <c r="E107" s="12"/>
      <c r="F107" s="12" t="s">
        <v>24</v>
      </c>
      <c r="G107" s="63" t="s">
        <v>133</v>
      </c>
      <c r="H107" s="19"/>
      <c r="I107" s="19"/>
      <c r="J107" s="13">
        <f t="shared" ref="J107:J112" si="670">H107+I107</f>
        <v>0</v>
      </c>
      <c r="K107" s="19"/>
      <c r="L107" s="13">
        <f t="shared" ref="L107:L112" si="671">J107+K107</f>
        <v>0</v>
      </c>
      <c r="M107" s="19"/>
      <c r="N107" s="13">
        <f t="shared" ref="N107:N112" si="672">L107+M107</f>
        <v>0</v>
      </c>
      <c r="O107" s="19"/>
      <c r="P107" s="13">
        <f t="shared" ref="P107:P112" si="673">N107+O107</f>
        <v>0</v>
      </c>
      <c r="Q107" s="19"/>
      <c r="R107" s="13">
        <f t="shared" ref="R107:R112" si="674">P107+Q107</f>
        <v>0</v>
      </c>
      <c r="S107" s="19"/>
      <c r="T107" s="13">
        <f t="shared" ref="T107:T112" si="675">R107+S107</f>
        <v>0</v>
      </c>
      <c r="U107" s="19"/>
      <c r="V107" s="13">
        <f t="shared" ref="V107:V112" si="676">T107+U107</f>
        <v>0</v>
      </c>
      <c r="W107" s="90">
        <v>995</v>
      </c>
      <c r="X107" s="13">
        <f t="shared" ref="X107:X112" si="677">V107+W107</f>
        <v>995</v>
      </c>
      <c r="Y107" s="90"/>
      <c r="Z107" s="13">
        <f t="shared" ref="Z107:Z112" si="678">X107+Y107</f>
        <v>995</v>
      </c>
      <c r="AA107" s="90"/>
      <c r="AB107" s="13">
        <f t="shared" ref="AB107:AB112" si="679">Z107+AA107</f>
        <v>995</v>
      </c>
      <c r="AC107" s="90">
        <v>1003</v>
      </c>
      <c r="AD107" s="13"/>
      <c r="AE107" s="90"/>
      <c r="AF107" s="13">
        <f t="shared" ref="AF107:AF112" si="680">AD107+AE107</f>
        <v>0</v>
      </c>
      <c r="AG107" s="90"/>
      <c r="AH107" s="13">
        <f t="shared" ref="AH107:AH112" si="681">AF107+AG107</f>
        <v>0</v>
      </c>
      <c r="AI107" s="90"/>
      <c r="AJ107" s="13">
        <f t="shared" ref="AJ107:AJ112" si="682">AH107+AI107</f>
        <v>0</v>
      </c>
      <c r="AK107" s="90"/>
      <c r="AL107" s="13">
        <f t="shared" ref="AL107:AL112" si="683">AJ107+AK107</f>
        <v>0</v>
      </c>
      <c r="AM107" s="90"/>
      <c r="AN107" s="13">
        <f t="shared" ref="AN107:AN112" si="684">AL107+AM107</f>
        <v>0</v>
      </c>
      <c r="AO107" s="90"/>
      <c r="AP107" s="13">
        <f t="shared" ref="AP107:AP112" si="685">AN107+AO107</f>
        <v>0</v>
      </c>
      <c r="AQ107" s="90"/>
      <c r="AR107" s="13">
        <f t="shared" ref="AR107:AR112" si="686">AP107+AQ107</f>
        <v>0</v>
      </c>
      <c r="AS107" s="90"/>
      <c r="AT107" s="13">
        <f t="shared" ref="AT107:AT112" si="687">AR107+AS107</f>
        <v>0</v>
      </c>
      <c r="AU107" s="90"/>
      <c r="AV107" s="13">
        <f t="shared" ref="AV107:AV112" si="688">AT107+AU107</f>
        <v>0</v>
      </c>
      <c r="AW107" s="90"/>
      <c r="AX107" s="13">
        <f t="shared" ref="AX107:AX112" si="689">AV107+AW107</f>
        <v>0</v>
      </c>
      <c r="AY107" s="90"/>
      <c r="AZ107" s="13">
        <f t="shared" ref="AZ107:AZ112" si="690">AX107+AY107</f>
        <v>0</v>
      </c>
      <c r="BA107" s="90"/>
      <c r="BB107" s="13">
        <f t="shared" ref="BB107:BB112" si="691">AZ107+BA107</f>
        <v>0</v>
      </c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</row>
    <row r="108" spans="1:114" ht="20.100000000000001" customHeight="1">
      <c r="A108" s="12"/>
      <c r="B108" s="12"/>
      <c r="C108" s="12"/>
      <c r="D108" s="12"/>
      <c r="E108" s="12"/>
      <c r="F108" s="12"/>
      <c r="G108" s="63" t="s">
        <v>134</v>
      </c>
      <c r="H108" s="19"/>
      <c r="I108" s="19"/>
      <c r="J108" s="13">
        <f t="shared" si="670"/>
        <v>0</v>
      </c>
      <c r="K108" s="19"/>
      <c r="L108" s="13">
        <f t="shared" si="671"/>
        <v>0</v>
      </c>
      <c r="M108" s="19"/>
      <c r="N108" s="13">
        <f t="shared" si="672"/>
        <v>0</v>
      </c>
      <c r="O108" s="19"/>
      <c r="P108" s="13">
        <f t="shared" si="673"/>
        <v>0</v>
      </c>
      <c r="Q108" s="19"/>
      <c r="R108" s="13">
        <f t="shared" si="674"/>
        <v>0</v>
      </c>
      <c r="S108" s="19"/>
      <c r="T108" s="13">
        <f t="shared" si="675"/>
        <v>0</v>
      </c>
      <c r="U108" s="19"/>
      <c r="V108" s="13">
        <f t="shared" si="676"/>
        <v>0</v>
      </c>
      <c r="W108" s="90">
        <v>997</v>
      </c>
      <c r="X108" s="13">
        <f t="shared" si="677"/>
        <v>997</v>
      </c>
      <c r="Y108" s="90"/>
      <c r="Z108" s="13">
        <f t="shared" si="678"/>
        <v>997</v>
      </c>
      <c r="AA108" s="90"/>
      <c r="AB108" s="13">
        <f t="shared" si="679"/>
        <v>997</v>
      </c>
      <c r="AC108" s="90">
        <v>1000</v>
      </c>
      <c r="AD108" s="13"/>
      <c r="AE108" s="90"/>
      <c r="AF108" s="13">
        <f t="shared" si="680"/>
        <v>0</v>
      </c>
      <c r="AG108" s="90"/>
      <c r="AH108" s="13">
        <f t="shared" si="681"/>
        <v>0</v>
      </c>
      <c r="AI108" s="90"/>
      <c r="AJ108" s="13">
        <f t="shared" si="682"/>
        <v>0</v>
      </c>
      <c r="AK108" s="90"/>
      <c r="AL108" s="13">
        <f t="shared" si="683"/>
        <v>0</v>
      </c>
      <c r="AM108" s="90"/>
      <c r="AN108" s="13">
        <f t="shared" si="684"/>
        <v>0</v>
      </c>
      <c r="AO108" s="90"/>
      <c r="AP108" s="13">
        <f t="shared" si="685"/>
        <v>0</v>
      </c>
      <c r="AQ108" s="90"/>
      <c r="AR108" s="13">
        <f t="shared" si="686"/>
        <v>0</v>
      </c>
      <c r="AS108" s="90"/>
      <c r="AT108" s="13">
        <f t="shared" si="687"/>
        <v>0</v>
      </c>
      <c r="AU108" s="90"/>
      <c r="AV108" s="13">
        <f t="shared" si="688"/>
        <v>0</v>
      </c>
      <c r="AW108" s="90"/>
      <c r="AX108" s="13">
        <f t="shared" si="689"/>
        <v>0</v>
      </c>
      <c r="AY108" s="90"/>
      <c r="AZ108" s="13">
        <f t="shared" si="690"/>
        <v>0</v>
      </c>
      <c r="BA108" s="90"/>
      <c r="BB108" s="13">
        <f t="shared" si="691"/>
        <v>0</v>
      </c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</row>
    <row r="109" spans="1:114">
      <c r="A109" s="12"/>
      <c r="B109" s="12"/>
      <c r="C109" s="12"/>
      <c r="D109" s="12"/>
      <c r="E109" s="12"/>
      <c r="F109" s="12" t="s">
        <v>39</v>
      </c>
      <c r="G109" s="63" t="s">
        <v>135</v>
      </c>
      <c r="H109" s="19"/>
      <c r="I109" s="39"/>
      <c r="J109" s="13">
        <f t="shared" si="670"/>
        <v>0</v>
      </c>
      <c r="K109" s="39"/>
      <c r="L109" s="13">
        <f t="shared" si="671"/>
        <v>0</v>
      </c>
      <c r="M109" s="39"/>
      <c r="N109" s="13">
        <f t="shared" si="672"/>
        <v>0</v>
      </c>
      <c r="O109" s="39"/>
      <c r="P109" s="13">
        <f t="shared" si="673"/>
        <v>0</v>
      </c>
      <c r="Q109" s="39"/>
      <c r="R109" s="13">
        <f t="shared" si="674"/>
        <v>0</v>
      </c>
      <c r="S109" s="39"/>
      <c r="T109" s="13">
        <f t="shared" si="675"/>
        <v>0</v>
      </c>
      <c r="U109" s="39"/>
      <c r="V109" s="13">
        <f t="shared" si="676"/>
        <v>0</v>
      </c>
      <c r="W109" s="39"/>
      <c r="X109" s="13">
        <f t="shared" si="677"/>
        <v>0</v>
      </c>
      <c r="Y109" s="39"/>
      <c r="Z109" s="13">
        <f t="shared" si="678"/>
        <v>0</v>
      </c>
      <c r="AA109" s="39"/>
      <c r="AB109" s="13">
        <f t="shared" si="679"/>
        <v>0</v>
      </c>
      <c r="AC109" s="39"/>
      <c r="AD109" s="13">
        <f t="shared" ref="AD109:AD112" si="692">AB109+AC109</f>
        <v>0</v>
      </c>
      <c r="AE109" s="39"/>
      <c r="AF109" s="13">
        <f t="shared" si="680"/>
        <v>0</v>
      </c>
      <c r="AG109" s="39"/>
      <c r="AH109" s="13">
        <f t="shared" si="681"/>
        <v>0</v>
      </c>
      <c r="AI109" s="39"/>
      <c r="AJ109" s="13">
        <f t="shared" si="682"/>
        <v>0</v>
      </c>
      <c r="AK109" s="39"/>
      <c r="AL109" s="13">
        <f t="shared" si="683"/>
        <v>0</v>
      </c>
      <c r="AM109" s="39"/>
      <c r="AN109" s="13">
        <f t="shared" si="684"/>
        <v>0</v>
      </c>
      <c r="AO109" s="39"/>
      <c r="AP109" s="13">
        <f t="shared" si="685"/>
        <v>0</v>
      </c>
      <c r="AQ109" s="39"/>
      <c r="AR109" s="13">
        <f t="shared" si="686"/>
        <v>0</v>
      </c>
      <c r="AS109" s="39"/>
      <c r="AT109" s="13">
        <f t="shared" si="687"/>
        <v>0</v>
      </c>
      <c r="AU109" s="39"/>
      <c r="AV109" s="13">
        <f t="shared" si="688"/>
        <v>0</v>
      </c>
      <c r="AW109" s="39"/>
      <c r="AX109" s="13">
        <f t="shared" si="689"/>
        <v>0</v>
      </c>
      <c r="AY109" s="39"/>
      <c r="AZ109" s="13">
        <f t="shared" si="690"/>
        <v>0</v>
      </c>
      <c r="BA109" s="39"/>
      <c r="BB109" s="13">
        <f t="shared" si="691"/>
        <v>0</v>
      </c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</row>
    <row r="110" spans="1:114" ht="20.100000000000001" customHeight="1">
      <c r="A110" s="12"/>
      <c r="B110" s="12"/>
      <c r="C110" s="12"/>
      <c r="D110" s="12"/>
      <c r="E110" s="12"/>
      <c r="F110" s="12" t="s">
        <v>14</v>
      </c>
      <c r="G110" s="63" t="s">
        <v>136</v>
      </c>
      <c r="H110" s="19"/>
      <c r="I110" s="39"/>
      <c r="J110" s="13">
        <f t="shared" si="670"/>
        <v>0</v>
      </c>
      <c r="K110" s="39"/>
      <c r="L110" s="13">
        <f t="shared" si="671"/>
        <v>0</v>
      </c>
      <c r="M110" s="39"/>
      <c r="N110" s="13">
        <f t="shared" si="672"/>
        <v>0</v>
      </c>
      <c r="O110" s="39"/>
      <c r="P110" s="13">
        <f t="shared" si="673"/>
        <v>0</v>
      </c>
      <c r="Q110" s="39"/>
      <c r="R110" s="13">
        <f t="shared" si="674"/>
        <v>0</v>
      </c>
      <c r="S110" s="39"/>
      <c r="T110" s="13">
        <f t="shared" si="675"/>
        <v>0</v>
      </c>
      <c r="U110" s="39"/>
      <c r="V110" s="13">
        <f t="shared" si="676"/>
        <v>0</v>
      </c>
      <c r="W110" s="39"/>
      <c r="X110" s="13">
        <f t="shared" si="677"/>
        <v>0</v>
      </c>
      <c r="Y110" s="39"/>
      <c r="Z110" s="13">
        <f t="shared" si="678"/>
        <v>0</v>
      </c>
      <c r="AA110" s="39"/>
      <c r="AB110" s="13">
        <f t="shared" si="679"/>
        <v>0</v>
      </c>
      <c r="AC110" s="39"/>
      <c r="AD110" s="13">
        <f t="shared" si="692"/>
        <v>0</v>
      </c>
      <c r="AE110" s="39"/>
      <c r="AF110" s="13">
        <f t="shared" si="680"/>
        <v>0</v>
      </c>
      <c r="AG110" s="39"/>
      <c r="AH110" s="13">
        <f t="shared" si="681"/>
        <v>0</v>
      </c>
      <c r="AI110" s="39"/>
      <c r="AJ110" s="13">
        <f t="shared" si="682"/>
        <v>0</v>
      </c>
      <c r="AK110" s="39"/>
      <c r="AL110" s="13">
        <f t="shared" si="683"/>
        <v>0</v>
      </c>
      <c r="AM110" s="39"/>
      <c r="AN110" s="13">
        <f t="shared" si="684"/>
        <v>0</v>
      </c>
      <c r="AO110" s="39"/>
      <c r="AP110" s="13">
        <f t="shared" si="685"/>
        <v>0</v>
      </c>
      <c r="AQ110" s="39"/>
      <c r="AR110" s="13">
        <f t="shared" si="686"/>
        <v>0</v>
      </c>
      <c r="AS110" s="39"/>
      <c r="AT110" s="13">
        <f t="shared" si="687"/>
        <v>0</v>
      </c>
      <c r="AU110" s="39"/>
      <c r="AV110" s="13">
        <f t="shared" si="688"/>
        <v>0</v>
      </c>
      <c r="AW110" s="39"/>
      <c r="AX110" s="13">
        <f t="shared" si="689"/>
        <v>0</v>
      </c>
      <c r="AY110" s="39"/>
      <c r="AZ110" s="13">
        <f t="shared" si="690"/>
        <v>0</v>
      </c>
      <c r="BA110" s="39"/>
      <c r="BB110" s="13">
        <f t="shared" si="691"/>
        <v>0</v>
      </c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</row>
    <row r="111" spans="1:114">
      <c r="A111" s="12"/>
      <c r="B111" s="12"/>
      <c r="C111" s="12"/>
      <c r="D111" s="12"/>
      <c r="E111" s="12"/>
      <c r="F111" s="12" t="s">
        <v>114</v>
      </c>
      <c r="G111" s="63" t="s">
        <v>137</v>
      </c>
      <c r="H111" s="19"/>
      <c r="I111" s="19"/>
      <c r="J111" s="13">
        <f t="shared" si="670"/>
        <v>0</v>
      </c>
      <c r="K111" s="19"/>
      <c r="L111" s="13">
        <f t="shared" si="671"/>
        <v>0</v>
      </c>
      <c r="M111" s="19"/>
      <c r="N111" s="13">
        <f t="shared" si="672"/>
        <v>0</v>
      </c>
      <c r="O111" s="19"/>
      <c r="P111" s="13">
        <f t="shared" si="673"/>
        <v>0</v>
      </c>
      <c r="Q111" s="19"/>
      <c r="R111" s="13">
        <f t="shared" si="674"/>
        <v>0</v>
      </c>
      <c r="S111" s="19"/>
      <c r="T111" s="13">
        <f t="shared" si="675"/>
        <v>0</v>
      </c>
      <c r="U111" s="19"/>
      <c r="V111" s="13">
        <f t="shared" si="676"/>
        <v>0</v>
      </c>
      <c r="W111" s="39">
        <v>3968</v>
      </c>
      <c r="X111" s="13">
        <f t="shared" si="677"/>
        <v>3968</v>
      </c>
      <c r="Y111" s="39"/>
      <c r="Z111" s="13">
        <f t="shared" si="678"/>
        <v>3968</v>
      </c>
      <c r="AA111" s="39"/>
      <c r="AB111" s="13">
        <f t="shared" si="679"/>
        <v>3968</v>
      </c>
      <c r="AC111" s="39">
        <v>2032</v>
      </c>
      <c r="AD111" s="13"/>
      <c r="AE111" s="39"/>
      <c r="AF111" s="13">
        <f t="shared" si="680"/>
        <v>0</v>
      </c>
      <c r="AG111" s="39"/>
      <c r="AH111" s="13">
        <f t="shared" si="681"/>
        <v>0</v>
      </c>
      <c r="AI111" s="39"/>
      <c r="AJ111" s="13">
        <f t="shared" si="682"/>
        <v>0</v>
      </c>
      <c r="AK111" s="39"/>
      <c r="AL111" s="13">
        <f t="shared" si="683"/>
        <v>0</v>
      </c>
      <c r="AM111" s="39"/>
      <c r="AN111" s="13">
        <f t="shared" si="684"/>
        <v>0</v>
      </c>
      <c r="AO111" s="39"/>
      <c r="AP111" s="13">
        <f t="shared" si="685"/>
        <v>0</v>
      </c>
      <c r="AQ111" s="39"/>
      <c r="AR111" s="13">
        <f t="shared" si="686"/>
        <v>0</v>
      </c>
      <c r="AS111" s="39"/>
      <c r="AT111" s="13">
        <f t="shared" si="687"/>
        <v>0</v>
      </c>
      <c r="AU111" s="39"/>
      <c r="AV111" s="13">
        <f t="shared" si="688"/>
        <v>0</v>
      </c>
      <c r="AW111" s="39"/>
      <c r="AX111" s="13">
        <f t="shared" si="689"/>
        <v>0</v>
      </c>
      <c r="AY111" s="39"/>
      <c r="AZ111" s="13">
        <f t="shared" si="690"/>
        <v>0</v>
      </c>
      <c r="BA111" s="39"/>
      <c r="BB111" s="13">
        <f t="shared" si="691"/>
        <v>0</v>
      </c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</row>
    <row r="112" spans="1:114" ht="30">
      <c r="A112" s="12"/>
      <c r="B112" s="12"/>
      <c r="C112" s="12"/>
      <c r="D112" s="12"/>
      <c r="E112" s="12"/>
      <c r="F112" s="12" t="s">
        <v>75</v>
      </c>
      <c r="G112" s="63" t="s">
        <v>138</v>
      </c>
      <c r="H112" s="19"/>
      <c r="I112" s="19"/>
      <c r="J112" s="13">
        <f t="shared" si="670"/>
        <v>0</v>
      </c>
      <c r="K112" s="19"/>
      <c r="L112" s="13">
        <f t="shared" si="671"/>
        <v>0</v>
      </c>
      <c r="M112" s="19"/>
      <c r="N112" s="13">
        <f t="shared" si="672"/>
        <v>0</v>
      </c>
      <c r="O112" s="19"/>
      <c r="P112" s="13">
        <f t="shared" si="673"/>
        <v>0</v>
      </c>
      <c r="Q112" s="19"/>
      <c r="R112" s="13">
        <f t="shared" si="674"/>
        <v>0</v>
      </c>
      <c r="S112" s="19"/>
      <c r="T112" s="13">
        <f t="shared" si="675"/>
        <v>0</v>
      </c>
      <c r="U112" s="19"/>
      <c r="V112" s="13">
        <f t="shared" si="676"/>
        <v>0</v>
      </c>
      <c r="W112" s="19"/>
      <c r="X112" s="13">
        <f t="shared" si="677"/>
        <v>0</v>
      </c>
      <c r="Y112" s="19"/>
      <c r="Z112" s="13">
        <f t="shared" si="678"/>
        <v>0</v>
      </c>
      <c r="AA112" s="19"/>
      <c r="AB112" s="13">
        <f t="shared" si="679"/>
        <v>0</v>
      </c>
      <c r="AC112" s="19"/>
      <c r="AD112" s="13">
        <f t="shared" si="692"/>
        <v>0</v>
      </c>
      <c r="AE112" s="19"/>
      <c r="AF112" s="13">
        <f t="shared" si="680"/>
        <v>0</v>
      </c>
      <c r="AG112" s="19"/>
      <c r="AH112" s="13">
        <f t="shared" si="681"/>
        <v>0</v>
      </c>
      <c r="AI112" s="19"/>
      <c r="AJ112" s="13">
        <f t="shared" si="682"/>
        <v>0</v>
      </c>
      <c r="AK112" s="19"/>
      <c r="AL112" s="13">
        <f t="shared" si="683"/>
        <v>0</v>
      </c>
      <c r="AM112" s="19"/>
      <c r="AN112" s="13">
        <f t="shared" si="684"/>
        <v>0</v>
      </c>
      <c r="AO112" s="19"/>
      <c r="AP112" s="13">
        <f t="shared" si="685"/>
        <v>0</v>
      </c>
      <c r="AQ112" s="19"/>
      <c r="AR112" s="13">
        <f t="shared" si="686"/>
        <v>0</v>
      </c>
      <c r="AS112" s="19"/>
      <c r="AT112" s="13">
        <f t="shared" si="687"/>
        <v>0</v>
      </c>
      <c r="AU112" s="19"/>
      <c r="AV112" s="13">
        <f t="shared" si="688"/>
        <v>0</v>
      </c>
      <c r="AW112" s="19"/>
      <c r="AX112" s="13">
        <f t="shared" si="689"/>
        <v>0</v>
      </c>
      <c r="AY112" s="19"/>
      <c r="AZ112" s="13">
        <f t="shared" si="690"/>
        <v>0</v>
      </c>
      <c r="BA112" s="19"/>
      <c r="BB112" s="13">
        <f t="shared" si="691"/>
        <v>0</v>
      </c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</row>
    <row r="113" spans="1:114" ht="15.75">
      <c r="A113" s="8"/>
      <c r="B113" s="8"/>
      <c r="C113" s="8"/>
      <c r="D113" s="8"/>
      <c r="E113" s="8" t="s">
        <v>139</v>
      </c>
      <c r="F113" s="8"/>
      <c r="G113" s="62" t="s">
        <v>140</v>
      </c>
      <c r="H113" s="17">
        <f t="shared" ref="H113:N113" si="693">H114+H115+H116</f>
        <v>0</v>
      </c>
      <c r="I113" s="17">
        <f t="shared" si="693"/>
        <v>0</v>
      </c>
      <c r="J113" s="17">
        <f t="shared" si="693"/>
        <v>0</v>
      </c>
      <c r="K113" s="17">
        <f t="shared" si="693"/>
        <v>0</v>
      </c>
      <c r="L113" s="17">
        <f t="shared" si="693"/>
        <v>0</v>
      </c>
      <c r="M113" s="17">
        <f t="shared" si="693"/>
        <v>0</v>
      </c>
      <c r="N113" s="17">
        <f t="shared" si="693"/>
        <v>0</v>
      </c>
      <c r="O113" s="17">
        <f t="shared" ref="O113:T113" si="694">O114+O115+O116</f>
        <v>0</v>
      </c>
      <c r="P113" s="17">
        <f t="shared" si="694"/>
        <v>0</v>
      </c>
      <c r="Q113" s="17">
        <f t="shared" si="694"/>
        <v>0</v>
      </c>
      <c r="R113" s="17">
        <f t="shared" si="694"/>
        <v>0</v>
      </c>
      <c r="S113" s="17">
        <f t="shared" si="694"/>
        <v>0</v>
      </c>
      <c r="T113" s="17">
        <f t="shared" si="694"/>
        <v>0</v>
      </c>
      <c r="U113" s="17">
        <f t="shared" ref="U113:Z113" si="695">U114+U115+U116</f>
        <v>0</v>
      </c>
      <c r="V113" s="17">
        <f t="shared" si="695"/>
        <v>0</v>
      </c>
      <c r="W113" s="17">
        <f t="shared" si="695"/>
        <v>0</v>
      </c>
      <c r="X113" s="17">
        <f t="shared" si="695"/>
        <v>0</v>
      </c>
      <c r="Y113" s="17">
        <f t="shared" si="695"/>
        <v>0</v>
      </c>
      <c r="Z113" s="17">
        <f t="shared" si="695"/>
        <v>0</v>
      </c>
      <c r="AA113" s="17">
        <f t="shared" ref="AA113:AF113" si="696">AA114+AA115+AA116</f>
        <v>0</v>
      </c>
      <c r="AB113" s="17">
        <f t="shared" si="696"/>
        <v>0</v>
      </c>
      <c r="AC113" s="17">
        <f t="shared" si="696"/>
        <v>0</v>
      </c>
      <c r="AD113" s="17">
        <f t="shared" si="696"/>
        <v>0</v>
      </c>
      <c r="AE113" s="17">
        <f t="shared" si="696"/>
        <v>0</v>
      </c>
      <c r="AF113" s="17">
        <f t="shared" si="696"/>
        <v>0</v>
      </c>
      <c r="AG113" s="17">
        <f t="shared" ref="AG113:AH113" si="697">AG114+AG115+AG116</f>
        <v>0</v>
      </c>
      <c r="AH113" s="17">
        <f t="shared" si="697"/>
        <v>0</v>
      </c>
      <c r="AI113" s="17">
        <f t="shared" ref="AI113:AJ113" si="698">AI114+AI115+AI116</f>
        <v>0</v>
      </c>
      <c r="AJ113" s="17">
        <f t="shared" si="698"/>
        <v>0</v>
      </c>
      <c r="AK113" s="17">
        <f t="shared" ref="AK113:AL113" si="699">AK114+AK115+AK116</f>
        <v>0</v>
      </c>
      <c r="AL113" s="17">
        <f t="shared" si="699"/>
        <v>0</v>
      </c>
      <c r="AM113" s="17">
        <f t="shared" ref="AM113:AN113" si="700">AM114+AM115+AM116</f>
        <v>0</v>
      </c>
      <c r="AN113" s="17">
        <f t="shared" si="700"/>
        <v>0</v>
      </c>
      <c r="AO113" s="17">
        <f t="shared" ref="AO113:AP113" si="701">AO114+AO115+AO116</f>
        <v>0</v>
      </c>
      <c r="AP113" s="17">
        <f t="shared" si="701"/>
        <v>0</v>
      </c>
      <c r="AQ113" s="17">
        <f t="shared" ref="AQ113:AR113" si="702">AQ114+AQ115+AQ116</f>
        <v>0</v>
      </c>
      <c r="AR113" s="17">
        <f t="shared" si="702"/>
        <v>0</v>
      </c>
      <c r="AS113" s="17">
        <f t="shared" ref="AS113:AT113" si="703">AS114+AS115+AS116</f>
        <v>0</v>
      </c>
      <c r="AT113" s="17">
        <f t="shared" si="703"/>
        <v>0</v>
      </c>
      <c r="AU113" s="17">
        <f t="shared" ref="AU113:AV113" si="704">AU114+AU115+AU116</f>
        <v>0</v>
      </c>
      <c r="AV113" s="17">
        <f t="shared" si="704"/>
        <v>0</v>
      </c>
      <c r="AW113" s="17">
        <f t="shared" ref="AW113:AX113" si="705">AW114+AW115+AW116</f>
        <v>0</v>
      </c>
      <c r="AX113" s="17">
        <f t="shared" si="705"/>
        <v>0</v>
      </c>
      <c r="AY113" s="17">
        <f t="shared" ref="AY113:AZ113" si="706">AY114+AY115+AY116</f>
        <v>0</v>
      </c>
      <c r="AZ113" s="17">
        <f t="shared" si="706"/>
        <v>0</v>
      </c>
      <c r="BA113" s="17">
        <f t="shared" ref="BA113:BB113" si="707">BA114+BA115+BA116</f>
        <v>0</v>
      </c>
      <c r="BB113" s="17">
        <f t="shared" si="707"/>
        <v>0</v>
      </c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</row>
    <row r="114" spans="1:114" ht="20.100000000000001" hidden="1" customHeight="1">
      <c r="A114" s="12"/>
      <c r="B114" s="12"/>
      <c r="C114" s="12"/>
      <c r="D114" s="12"/>
      <c r="E114" s="12"/>
      <c r="F114" s="12"/>
      <c r="G114" s="63" t="s">
        <v>141</v>
      </c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</row>
    <row r="115" spans="1:114" ht="20.100000000000001" hidden="1" customHeight="1">
      <c r="A115" s="12"/>
      <c r="B115" s="12"/>
      <c r="C115" s="12"/>
      <c r="D115" s="12"/>
      <c r="E115" s="12"/>
      <c r="F115" s="12"/>
      <c r="G115" s="63" t="s">
        <v>142</v>
      </c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</row>
    <row r="116" spans="1:114" ht="20.100000000000001" customHeight="1">
      <c r="A116" s="12"/>
      <c r="B116" s="12"/>
      <c r="C116" s="12"/>
      <c r="D116" s="12"/>
      <c r="E116" s="12"/>
      <c r="F116" s="12" t="s">
        <v>75</v>
      </c>
      <c r="G116" s="63" t="s">
        <v>143</v>
      </c>
      <c r="H116" s="19"/>
      <c r="I116" s="19"/>
      <c r="J116" s="13">
        <f>H116+I116</f>
        <v>0</v>
      </c>
      <c r="K116" s="19"/>
      <c r="L116" s="13">
        <f>J116+K116</f>
        <v>0</v>
      </c>
      <c r="M116" s="19"/>
      <c r="N116" s="13">
        <f>L116+M116</f>
        <v>0</v>
      </c>
      <c r="O116" s="19"/>
      <c r="P116" s="13">
        <f>N116+O116</f>
        <v>0</v>
      </c>
      <c r="Q116" s="19"/>
      <c r="R116" s="13">
        <f>P116+Q116</f>
        <v>0</v>
      </c>
      <c r="S116" s="19"/>
      <c r="T116" s="13">
        <f>R116+S116</f>
        <v>0</v>
      </c>
      <c r="U116" s="19"/>
      <c r="V116" s="13">
        <f>T116+U116</f>
        <v>0</v>
      </c>
      <c r="W116" s="19"/>
      <c r="X116" s="13">
        <f>V116+W116</f>
        <v>0</v>
      </c>
      <c r="Y116" s="19"/>
      <c r="Z116" s="13">
        <f>X116+Y116</f>
        <v>0</v>
      </c>
      <c r="AA116" s="19"/>
      <c r="AB116" s="13">
        <f>Z116+AA116</f>
        <v>0</v>
      </c>
      <c r="AC116" s="19"/>
      <c r="AD116" s="13">
        <f>AB116+AC116</f>
        <v>0</v>
      </c>
      <c r="AE116" s="19"/>
      <c r="AF116" s="13">
        <f>AD116+AE116</f>
        <v>0</v>
      </c>
      <c r="AG116" s="19"/>
      <c r="AH116" s="13">
        <f>AF116+AG116</f>
        <v>0</v>
      </c>
      <c r="AI116" s="19"/>
      <c r="AJ116" s="13">
        <f>AH116+AI116</f>
        <v>0</v>
      </c>
      <c r="AK116" s="19"/>
      <c r="AL116" s="13">
        <f>AJ116+AK116</f>
        <v>0</v>
      </c>
      <c r="AM116" s="19"/>
      <c r="AN116" s="13">
        <f>AL116+AM116</f>
        <v>0</v>
      </c>
      <c r="AO116" s="19"/>
      <c r="AP116" s="13">
        <f>AN116+AO116</f>
        <v>0</v>
      </c>
      <c r="AQ116" s="19"/>
      <c r="AR116" s="13">
        <f>AP116+AQ116</f>
        <v>0</v>
      </c>
      <c r="AS116" s="19"/>
      <c r="AT116" s="13">
        <f>AR116+AS116</f>
        <v>0</v>
      </c>
      <c r="AU116" s="19"/>
      <c r="AV116" s="13">
        <f>AT116+AU116</f>
        <v>0</v>
      </c>
      <c r="AW116" s="19"/>
      <c r="AX116" s="13">
        <f>AV116+AW116</f>
        <v>0</v>
      </c>
      <c r="AY116" s="19"/>
      <c r="AZ116" s="13">
        <f>AX116+AY116</f>
        <v>0</v>
      </c>
      <c r="BA116" s="19"/>
      <c r="BB116" s="13">
        <f>AZ116+BA116</f>
        <v>0</v>
      </c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</row>
    <row r="117" spans="1:114" ht="20.100000000000001" customHeight="1">
      <c r="A117" s="12"/>
      <c r="B117" s="12"/>
      <c r="C117" s="12"/>
      <c r="D117" s="12"/>
      <c r="E117" s="12">
        <v>13</v>
      </c>
      <c r="F117" s="12"/>
      <c r="G117" s="63" t="s">
        <v>144</v>
      </c>
      <c r="H117" s="19"/>
      <c r="I117" s="19"/>
      <c r="J117" s="13">
        <f>H117+I117</f>
        <v>0</v>
      </c>
      <c r="K117" s="19"/>
      <c r="L117" s="13">
        <f>J117+K117</f>
        <v>0</v>
      </c>
      <c r="M117" s="19"/>
      <c r="N117" s="13">
        <f>L117+M117</f>
        <v>0</v>
      </c>
      <c r="O117" s="19"/>
      <c r="P117" s="13">
        <f>N117+O117</f>
        <v>0</v>
      </c>
      <c r="Q117" s="19"/>
      <c r="R117" s="13">
        <f>P117+Q117</f>
        <v>0</v>
      </c>
      <c r="S117" s="19"/>
      <c r="T117" s="13">
        <f>R117+S117</f>
        <v>0</v>
      </c>
      <c r="U117" s="19"/>
      <c r="V117" s="13">
        <f>T117+U117</f>
        <v>0</v>
      </c>
      <c r="W117" s="19"/>
      <c r="X117" s="13">
        <f>V117+W117</f>
        <v>0</v>
      </c>
      <c r="Y117" s="19"/>
      <c r="Z117" s="13">
        <f>X117+Y117</f>
        <v>0</v>
      </c>
      <c r="AA117" s="19"/>
      <c r="AB117" s="13">
        <f>Z117+AA117</f>
        <v>0</v>
      </c>
      <c r="AC117" s="19"/>
      <c r="AD117" s="13">
        <f>AB117+AC117</f>
        <v>0</v>
      </c>
      <c r="AE117" s="19"/>
      <c r="AF117" s="13">
        <f>AD117+AE117</f>
        <v>0</v>
      </c>
      <c r="AG117" s="19"/>
      <c r="AH117" s="13">
        <f>AF117+AG117</f>
        <v>0</v>
      </c>
      <c r="AI117" s="19"/>
      <c r="AJ117" s="13">
        <f>AH117+AI117</f>
        <v>0</v>
      </c>
      <c r="AK117" s="19"/>
      <c r="AL117" s="13">
        <f>AJ117+AK117</f>
        <v>0</v>
      </c>
      <c r="AM117" s="19"/>
      <c r="AN117" s="13">
        <f>AL117+AM117</f>
        <v>0</v>
      </c>
      <c r="AO117" s="19"/>
      <c r="AP117" s="13">
        <f>AN117+AO117</f>
        <v>0</v>
      </c>
      <c r="AQ117" s="19"/>
      <c r="AR117" s="13">
        <f>AP117+AQ117</f>
        <v>0</v>
      </c>
      <c r="AS117" s="19"/>
      <c r="AT117" s="13">
        <f>AR117+AS117</f>
        <v>0</v>
      </c>
      <c r="AU117" s="19"/>
      <c r="AV117" s="13">
        <f>AT117+AU117</f>
        <v>0</v>
      </c>
      <c r="AW117" s="19"/>
      <c r="AX117" s="13">
        <f>AV117+AW117</f>
        <v>0</v>
      </c>
      <c r="AY117" s="19"/>
      <c r="AZ117" s="13">
        <f>AX117+AY117</f>
        <v>0</v>
      </c>
      <c r="BA117" s="19"/>
      <c r="BB117" s="13">
        <f>AZ117+BA117</f>
        <v>0</v>
      </c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</row>
    <row r="118" spans="1:114" ht="20.100000000000001" customHeight="1">
      <c r="A118" s="8"/>
      <c r="B118" s="8"/>
      <c r="C118" s="8"/>
      <c r="D118" s="8"/>
      <c r="E118" s="8" t="s">
        <v>75</v>
      </c>
      <c r="F118" s="8"/>
      <c r="G118" s="62" t="s">
        <v>145</v>
      </c>
      <c r="H118" s="17">
        <f t="shared" ref="H118:N118" si="708">H119+H120+H121+H122</f>
        <v>0</v>
      </c>
      <c r="I118" s="17">
        <f t="shared" si="708"/>
        <v>0</v>
      </c>
      <c r="J118" s="17">
        <f t="shared" si="708"/>
        <v>0</v>
      </c>
      <c r="K118" s="17">
        <f t="shared" si="708"/>
        <v>96</v>
      </c>
      <c r="L118" s="17">
        <f t="shared" si="708"/>
        <v>96</v>
      </c>
      <c r="M118" s="17">
        <f t="shared" si="708"/>
        <v>0</v>
      </c>
      <c r="N118" s="17">
        <f t="shared" si="708"/>
        <v>96</v>
      </c>
      <c r="O118" s="17">
        <f t="shared" ref="O118:T118" si="709">O119+O120+O121+O122</f>
        <v>0</v>
      </c>
      <c r="P118" s="17">
        <f t="shared" si="709"/>
        <v>96</v>
      </c>
      <c r="Q118" s="17">
        <f t="shared" si="709"/>
        <v>0</v>
      </c>
      <c r="R118" s="17">
        <f t="shared" si="709"/>
        <v>96</v>
      </c>
      <c r="S118" s="17">
        <f t="shared" si="709"/>
        <v>0</v>
      </c>
      <c r="T118" s="17">
        <f t="shared" si="709"/>
        <v>96</v>
      </c>
      <c r="U118" s="17">
        <f t="shared" ref="U118:Z118" si="710">U119+U120+U121+U122</f>
        <v>0</v>
      </c>
      <c r="V118" s="17">
        <f t="shared" si="710"/>
        <v>96</v>
      </c>
      <c r="W118" s="17">
        <f t="shared" si="710"/>
        <v>0</v>
      </c>
      <c r="X118" s="17">
        <f t="shared" si="710"/>
        <v>96</v>
      </c>
      <c r="Y118" s="17">
        <f t="shared" si="710"/>
        <v>0</v>
      </c>
      <c r="Z118" s="17">
        <f t="shared" si="710"/>
        <v>96</v>
      </c>
      <c r="AA118" s="17">
        <f t="shared" ref="AA118:AF118" si="711">AA119+AA120+AA121+AA122</f>
        <v>650</v>
      </c>
      <c r="AB118" s="17">
        <f t="shared" si="711"/>
        <v>746</v>
      </c>
      <c r="AC118" s="17">
        <f t="shared" si="711"/>
        <v>2098</v>
      </c>
      <c r="AD118" s="17">
        <f t="shared" si="711"/>
        <v>0</v>
      </c>
      <c r="AE118" s="17">
        <f t="shared" si="711"/>
        <v>0</v>
      </c>
      <c r="AF118" s="17">
        <f t="shared" si="711"/>
        <v>0</v>
      </c>
      <c r="AG118" s="17">
        <f t="shared" ref="AG118:AH118" si="712">AG119+AG120+AG121+AG122</f>
        <v>0</v>
      </c>
      <c r="AH118" s="17">
        <f t="shared" si="712"/>
        <v>0</v>
      </c>
      <c r="AI118" s="17">
        <f t="shared" ref="AI118:AJ118" si="713">AI119+AI120+AI121+AI122</f>
        <v>0</v>
      </c>
      <c r="AJ118" s="17">
        <f t="shared" si="713"/>
        <v>0</v>
      </c>
      <c r="AK118" s="17">
        <f t="shared" ref="AK118:AL118" si="714">AK119+AK120+AK121+AK122</f>
        <v>0</v>
      </c>
      <c r="AL118" s="17">
        <f t="shared" si="714"/>
        <v>0</v>
      </c>
      <c r="AM118" s="17">
        <f t="shared" ref="AM118:AN118" si="715">AM119+AM120+AM121+AM122</f>
        <v>0</v>
      </c>
      <c r="AN118" s="17">
        <f t="shared" si="715"/>
        <v>0</v>
      </c>
      <c r="AO118" s="17">
        <f t="shared" ref="AO118:AP118" si="716">AO119+AO120+AO121+AO122</f>
        <v>0</v>
      </c>
      <c r="AP118" s="17">
        <f t="shared" si="716"/>
        <v>0</v>
      </c>
      <c r="AQ118" s="17">
        <f t="shared" ref="AQ118:AR118" si="717">AQ119+AQ120+AQ121+AQ122</f>
        <v>0</v>
      </c>
      <c r="AR118" s="17">
        <f t="shared" si="717"/>
        <v>0</v>
      </c>
      <c r="AS118" s="17">
        <f t="shared" ref="AS118:AT118" si="718">AS119+AS120+AS121+AS122</f>
        <v>0</v>
      </c>
      <c r="AT118" s="17">
        <f t="shared" si="718"/>
        <v>0</v>
      </c>
      <c r="AU118" s="17">
        <f t="shared" ref="AU118:AV118" si="719">AU119+AU120+AU121+AU122</f>
        <v>0</v>
      </c>
      <c r="AV118" s="17">
        <f t="shared" si="719"/>
        <v>0</v>
      </c>
      <c r="AW118" s="17">
        <f t="shared" ref="AW118:AX118" si="720">AW119+AW120+AW121+AW122</f>
        <v>0</v>
      </c>
      <c r="AX118" s="17">
        <f t="shared" si="720"/>
        <v>0</v>
      </c>
      <c r="AY118" s="17">
        <f t="shared" ref="AY118:AZ118" si="721">AY119+AY120+AY121+AY122</f>
        <v>0</v>
      </c>
      <c r="AZ118" s="17">
        <f t="shared" si="721"/>
        <v>0</v>
      </c>
      <c r="BA118" s="17">
        <f t="shared" ref="BA118:BB118" si="722">BA119+BA120+BA121+BA122</f>
        <v>0</v>
      </c>
      <c r="BB118" s="17">
        <f t="shared" si="722"/>
        <v>0</v>
      </c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</row>
    <row r="119" spans="1:114" ht="20.100000000000001" hidden="1" customHeight="1">
      <c r="A119" s="12"/>
      <c r="B119" s="12"/>
      <c r="C119" s="12"/>
      <c r="D119" s="12"/>
      <c r="E119" s="12"/>
      <c r="F119" s="12"/>
      <c r="G119" s="63" t="s">
        <v>146</v>
      </c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</row>
    <row r="120" spans="1:114" ht="20.100000000000001" hidden="1" customHeight="1">
      <c r="A120" s="12"/>
      <c r="B120" s="12"/>
      <c r="C120" s="12"/>
      <c r="D120" s="12"/>
      <c r="E120" s="12"/>
      <c r="F120" s="12"/>
      <c r="G120" s="63" t="s">
        <v>147</v>
      </c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</row>
    <row r="121" spans="1:114" ht="30.75" customHeight="1">
      <c r="A121" s="12"/>
      <c r="B121" s="12"/>
      <c r="C121" s="12"/>
      <c r="D121" s="12"/>
      <c r="E121" s="12"/>
      <c r="F121" s="12" t="s">
        <v>26</v>
      </c>
      <c r="G121" s="63" t="s">
        <v>148</v>
      </c>
      <c r="H121" s="19"/>
      <c r="I121" s="39"/>
      <c r="J121" s="13">
        <f>H121+I121</f>
        <v>0</v>
      </c>
      <c r="K121" s="39">
        <v>96</v>
      </c>
      <c r="L121" s="13">
        <f>J121+K121</f>
        <v>96</v>
      </c>
      <c r="M121" s="39"/>
      <c r="N121" s="13">
        <f>L121+M121</f>
        <v>96</v>
      </c>
      <c r="O121" s="39"/>
      <c r="P121" s="13">
        <f>N121+O121</f>
        <v>96</v>
      </c>
      <c r="Q121" s="39"/>
      <c r="R121" s="13">
        <f>P121+Q121</f>
        <v>96</v>
      </c>
      <c r="S121" s="39"/>
      <c r="T121" s="13">
        <f>R121+S121</f>
        <v>96</v>
      </c>
      <c r="U121" s="39"/>
      <c r="V121" s="13">
        <f>T121+U121</f>
        <v>96</v>
      </c>
      <c r="W121" s="39"/>
      <c r="X121" s="13">
        <f>V121+W121</f>
        <v>96</v>
      </c>
      <c r="Y121" s="39"/>
      <c r="Z121" s="13">
        <f>X121+Y121</f>
        <v>96</v>
      </c>
      <c r="AA121" s="39">
        <v>650</v>
      </c>
      <c r="AB121" s="13">
        <f>Z121+AA121</f>
        <v>746</v>
      </c>
      <c r="AC121" s="39">
        <v>2098</v>
      </c>
      <c r="AD121" s="13"/>
      <c r="AE121" s="39"/>
      <c r="AF121" s="13">
        <f>AD121+AE121</f>
        <v>0</v>
      </c>
      <c r="AG121" s="39"/>
      <c r="AH121" s="13">
        <f>AF121+AG121</f>
        <v>0</v>
      </c>
      <c r="AI121" s="39"/>
      <c r="AJ121" s="13">
        <f>AH121+AI121</f>
        <v>0</v>
      </c>
      <c r="AK121" s="39"/>
      <c r="AL121" s="13">
        <f>AJ121+AK121</f>
        <v>0</v>
      </c>
      <c r="AM121" s="39"/>
      <c r="AN121" s="13">
        <f>AL121+AM121</f>
        <v>0</v>
      </c>
      <c r="AO121" s="39"/>
      <c r="AP121" s="13">
        <f>AN121+AO121</f>
        <v>0</v>
      </c>
      <c r="AQ121" s="39"/>
      <c r="AR121" s="13">
        <f>AP121+AQ121</f>
        <v>0</v>
      </c>
      <c r="AS121" s="39"/>
      <c r="AT121" s="13">
        <f>AR121+AS121</f>
        <v>0</v>
      </c>
      <c r="AU121" s="39"/>
      <c r="AV121" s="13">
        <f>AT121+AU121</f>
        <v>0</v>
      </c>
      <c r="AW121" s="39"/>
      <c r="AX121" s="13">
        <f>AV121+AW121</f>
        <v>0</v>
      </c>
      <c r="AY121" s="39"/>
      <c r="AZ121" s="13">
        <f>AX121+AY121</f>
        <v>0</v>
      </c>
      <c r="BA121" s="39"/>
      <c r="BB121" s="13">
        <f>AZ121+BA121</f>
        <v>0</v>
      </c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</row>
    <row r="122" spans="1:114" ht="20.100000000000001" customHeight="1">
      <c r="A122" s="12"/>
      <c r="B122" s="12"/>
      <c r="C122" s="12"/>
      <c r="D122" s="12"/>
      <c r="E122" s="12"/>
      <c r="F122" s="12" t="s">
        <v>75</v>
      </c>
      <c r="G122" s="63" t="s">
        <v>149</v>
      </c>
      <c r="H122" s="19"/>
      <c r="I122" s="19"/>
      <c r="J122" s="13">
        <f>H122+I122</f>
        <v>0</v>
      </c>
      <c r="K122" s="19"/>
      <c r="L122" s="13">
        <f>J122+K122</f>
        <v>0</v>
      </c>
      <c r="M122" s="19"/>
      <c r="N122" s="13">
        <f>L122+M122</f>
        <v>0</v>
      </c>
      <c r="O122" s="19"/>
      <c r="P122" s="13">
        <f>N122+O122</f>
        <v>0</v>
      </c>
      <c r="Q122" s="19"/>
      <c r="R122" s="13">
        <f>P122+Q122</f>
        <v>0</v>
      </c>
      <c r="S122" s="19"/>
      <c r="T122" s="13">
        <f>R122+S122</f>
        <v>0</v>
      </c>
      <c r="U122" s="19"/>
      <c r="V122" s="13">
        <f>T122+U122</f>
        <v>0</v>
      </c>
      <c r="W122" s="19"/>
      <c r="X122" s="13">
        <f>V122+W122</f>
        <v>0</v>
      </c>
      <c r="Y122" s="19"/>
      <c r="Z122" s="13">
        <f>X122+Y122</f>
        <v>0</v>
      </c>
      <c r="AA122" s="19"/>
      <c r="AB122" s="13">
        <f>Z122+AA122</f>
        <v>0</v>
      </c>
      <c r="AC122" s="19"/>
      <c r="AD122" s="13">
        <f>AB122+AC122</f>
        <v>0</v>
      </c>
      <c r="AE122" s="19"/>
      <c r="AF122" s="13">
        <f>AD122+AE122</f>
        <v>0</v>
      </c>
      <c r="AG122" s="19"/>
      <c r="AH122" s="13">
        <f>AF122+AG122</f>
        <v>0</v>
      </c>
      <c r="AI122" s="19"/>
      <c r="AJ122" s="13">
        <f>AH122+AI122</f>
        <v>0</v>
      </c>
      <c r="AK122" s="19"/>
      <c r="AL122" s="13">
        <f>AJ122+AK122</f>
        <v>0</v>
      </c>
      <c r="AM122" s="19"/>
      <c r="AN122" s="13">
        <f>AL122+AM122</f>
        <v>0</v>
      </c>
      <c r="AO122" s="19"/>
      <c r="AP122" s="13">
        <f>AN122+AO122</f>
        <v>0</v>
      </c>
      <c r="AQ122" s="19"/>
      <c r="AR122" s="13">
        <f>AP122+AQ122</f>
        <v>0</v>
      </c>
      <c r="AS122" s="19"/>
      <c r="AT122" s="13">
        <f>AR122+AS122</f>
        <v>0</v>
      </c>
      <c r="AU122" s="19"/>
      <c r="AV122" s="13">
        <f>AT122+AU122</f>
        <v>0</v>
      </c>
      <c r="AW122" s="19"/>
      <c r="AX122" s="13">
        <f>AV122+AW122</f>
        <v>0</v>
      </c>
      <c r="AY122" s="19"/>
      <c r="AZ122" s="13">
        <f>AX122+AY122</f>
        <v>0</v>
      </c>
      <c r="BA122" s="19"/>
      <c r="BB122" s="13">
        <f>AZ122+BA122</f>
        <v>0</v>
      </c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</row>
    <row r="123" spans="1:114" ht="20.100000000000001" customHeight="1">
      <c r="A123" s="8"/>
      <c r="B123" s="8"/>
      <c r="C123" s="8"/>
      <c r="D123" s="8">
        <v>59</v>
      </c>
      <c r="E123" s="8"/>
      <c r="F123" s="8"/>
      <c r="G123" s="62" t="s">
        <v>150</v>
      </c>
      <c r="H123" s="17">
        <f t="shared" ref="H123:BB123" si="723">H124</f>
        <v>0</v>
      </c>
      <c r="I123" s="17">
        <f t="shared" si="723"/>
        <v>0</v>
      </c>
      <c r="J123" s="17">
        <f t="shared" si="723"/>
        <v>0</v>
      </c>
      <c r="K123" s="17">
        <f t="shared" si="723"/>
        <v>11214</v>
      </c>
      <c r="L123" s="17">
        <f t="shared" si="723"/>
        <v>11214</v>
      </c>
      <c r="M123" s="17">
        <f t="shared" si="723"/>
        <v>0</v>
      </c>
      <c r="N123" s="17">
        <f t="shared" si="723"/>
        <v>11214</v>
      </c>
      <c r="O123" s="17">
        <f t="shared" si="723"/>
        <v>0</v>
      </c>
      <c r="P123" s="17">
        <f t="shared" si="723"/>
        <v>11214</v>
      </c>
      <c r="Q123" s="17">
        <f t="shared" si="723"/>
        <v>0</v>
      </c>
      <c r="R123" s="17">
        <f t="shared" si="723"/>
        <v>11214</v>
      </c>
      <c r="S123" s="17">
        <f t="shared" si="723"/>
        <v>0</v>
      </c>
      <c r="T123" s="17">
        <f t="shared" si="723"/>
        <v>11214</v>
      </c>
      <c r="U123" s="17">
        <f t="shared" si="723"/>
        <v>0</v>
      </c>
      <c r="V123" s="17">
        <f t="shared" si="723"/>
        <v>11214</v>
      </c>
      <c r="W123" s="17">
        <f t="shared" si="723"/>
        <v>0</v>
      </c>
      <c r="X123" s="17">
        <f t="shared" si="723"/>
        <v>11214</v>
      </c>
      <c r="Y123" s="17">
        <f t="shared" si="723"/>
        <v>2432150</v>
      </c>
      <c r="Z123" s="17">
        <f t="shared" si="723"/>
        <v>2443364</v>
      </c>
      <c r="AA123" s="17">
        <f t="shared" si="723"/>
        <v>85079</v>
      </c>
      <c r="AB123" s="17">
        <f t="shared" si="723"/>
        <v>2528443</v>
      </c>
      <c r="AC123" s="17">
        <f t="shared" si="723"/>
        <v>84013</v>
      </c>
      <c r="AD123" s="17">
        <f t="shared" si="723"/>
        <v>0</v>
      </c>
      <c r="AE123" s="17">
        <f t="shared" si="723"/>
        <v>0</v>
      </c>
      <c r="AF123" s="17">
        <f t="shared" si="723"/>
        <v>0</v>
      </c>
      <c r="AG123" s="17">
        <f t="shared" si="723"/>
        <v>0</v>
      </c>
      <c r="AH123" s="17">
        <f t="shared" si="723"/>
        <v>0</v>
      </c>
      <c r="AI123" s="17">
        <f t="shared" si="723"/>
        <v>0</v>
      </c>
      <c r="AJ123" s="17">
        <f t="shared" si="723"/>
        <v>0</v>
      </c>
      <c r="AK123" s="17">
        <f t="shared" si="723"/>
        <v>0</v>
      </c>
      <c r="AL123" s="17">
        <f t="shared" si="723"/>
        <v>0</v>
      </c>
      <c r="AM123" s="17">
        <f t="shared" si="723"/>
        <v>0</v>
      </c>
      <c r="AN123" s="17">
        <f t="shared" si="723"/>
        <v>0</v>
      </c>
      <c r="AO123" s="17">
        <f t="shared" si="723"/>
        <v>0</v>
      </c>
      <c r="AP123" s="17">
        <f t="shared" si="723"/>
        <v>0</v>
      </c>
      <c r="AQ123" s="17">
        <f t="shared" si="723"/>
        <v>0</v>
      </c>
      <c r="AR123" s="17">
        <f t="shared" si="723"/>
        <v>0</v>
      </c>
      <c r="AS123" s="17">
        <f t="shared" si="723"/>
        <v>0</v>
      </c>
      <c r="AT123" s="17">
        <f t="shared" si="723"/>
        <v>0</v>
      </c>
      <c r="AU123" s="17">
        <f t="shared" si="723"/>
        <v>0</v>
      </c>
      <c r="AV123" s="17">
        <f t="shared" si="723"/>
        <v>0</v>
      </c>
      <c r="AW123" s="17">
        <f t="shared" si="723"/>
        <v>0</v>
      </c>
      <c r="AX123" s="17">
        <f t="shared" si="723"/>
        <v>0</v>
      </c>
      <c r="AY123" s="17">
        <f t="shared" si="723"/>
        <v>0</v>
      </c>
      <c r="AZ123" s="17">
        <f t="shared" si="723"/>
        <v>0</v>
      </c>
      <c r="BA123" s="17">
        <f t="shared" si="723"/>
        <v>0</v>
      </c>
      <c r="BB123" s="17">
        <f t="shared" si="723"/>
        <v>0</v>
      </c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</row>
    <row r="124" spans="1:114" ht="20.100000000000001" customHeight="1">
      <c r="A124" s="12"/>
      <c r="B124" s="12"/>
      <c r="C124" s="12"/>
      <c r="D124" s="12"/>
      <c r="E124" s="12">
        <v>25</v>
      </c>
      <c r="F124" s="12"/>
      <c r="G124" s="63" t="s">
        <v>151</v>
      </c>
      <c r="H124" s="19"/>
      <c r="I124" s="39"/>
      <c r="J124" s="13">
        <f>H124+I124</f>
        <v>0</v>
      </c>
      <c r="K124" s="39">
        <v>11214</v>
      </c>
      <c r="L124" s="13">
        <f>J124+K124</f>
        <v>11214</v>
      </c>
      <c r="M124" s="39"/>
      <c r="N124" s="13">
        <f>L124+M124</f>
        <v>11214</v>
      </c>
      <c r="O124" s="39"/>
      <c r="P124" s="13">
        <f>N124+O124</f>
        <v>11214</v>
      </c>
      <c r="Q124" s="39"/>
      <c r="R124" s="13">
        <f>P124+Q124</f>
        <v>11214</v>
      </c>
      <c r="S124" s="39"/>
      <c r="T124" s="13">
        <f>R124+S124</f>
        <v>11214</v>
      </c>
      <c r="U124" s="39"/>
      <c r="V124" s="13">
        <f>T124+U124</f>
        <v>11214</v>
      </c>
      <c r="W124" s="39"/>
      <c r="X124" s="13">
        <f>V124+W124</f>
        <v>11214</v>
      </c>
      <c r="Y124" s="39">
        <v>2432150</v>
      </c>
      <c r="Z124" s="13">
        <f>X124+Y124</f>
        <v>2443364</v>
      </c>
      <c r="AA124" s="39">
        <v>85079</v>
      </c>
      <c r="AB124" s="13">
        <f>Z124+AA124</f>
        <v>2528443</v>
      </c>
      <c r="AC124" s="39">
        <v>84013</v>
      </c>
      <c r="AD124" s="13"/>
      <c r="AE124" s="39"/>
      <c r="AF124" s="13">
        <f>AD124+AE124</f>
        <v>0</v>
      </c>
      <c r="AG124" s="39"/>
      <c r="AH124" s="13">
        <f>AF124+AG124</f>
        <v>0</v>
      </c>
      <c r="AI124" s="39"/>
      <c r="AJ124" s="13">
        <f>AH124+AI124</f>
        <v>0</v>
      </c>
      <c r="AK124" s="39"/>
      <c r="AL124" s="13">
        <f>AJ124+AK124</f>
        <v>0</v>
      </c>
      <c r="AM124" s="39"/>
      <c r="AN124" s="13">
        <f>AL124+AM124</f>
        <v>0</v>
      </c>
      <c r="AO124" s="39"/>
      <c r="AP124" s="13">
        <f>AN124+AO124</f>
        <v>0</v>
      </c>
      <c r="AQ124" s="39"/>
      <c r="AR124" s="13">
        <f>AP124+AQ124</f>
        <v>0</v>
      </c>
      <c r="AS124" s="39"/>
      <c r="AT124" s="13">
        <f>AR124+AS124</f>
        <v>0</v>
      </c>
      <c r="AU124" s="39"/>
      <c r="AV124" s="13">
        <f>AT124+AU124</f>
        <v>0</v>
      </c>
      <c r="AW124" s="39"/>
      <c r="AX124" s="13">
        <f>AV124+AW124</f>
        <v>0</v>
      </c>
      <c r="AY124" s="39"/>
      <c r="AZ124" s="13">
        <f>AX124+AY124</f>
        <v>0</v>
      </c>
      <c r="BA124" s="39"/>
      <c r="BB124" s="13">
        <f>AZ124+BA124</f>
        <v>0</v>
      </c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</row>
    <row r="125" spans="1:114" ht="20.100000000000001" hidden="1" customHeight="1">
      <c r="A125" s="12"/>
      <c r="B125" s="12"/>
      <c r="C125" s="12"/>
      <c r="D125" s="12"/>
      <c r="E125" s="12"/>
      <c r="F125" s="12"/>
      <c r="G125" s="63" t="s">
        <v>152</v>
      </c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</row>
    <row r="126" spans="1:114" ht="15.75">
      <c r="A126" s="8" t="s">
        <v>102</v>
      </c>
      <c r="B126" s="8" t="s">
        <v>24</v>
      </c>
      <c r="C126" s="8"/>
      <c r="D126" s="8"/>
      <c r="E126" s="8"/>
      <c r="F126" s="8"/>
      <c r="G126" s="57" t="s">
        <v>153</v>
      </c>
      <c r="H126" s="17">
        <f t="shared" ref="H126:N126" si="724">H123</f>
        <v>0</v>
      </c>
      <c r="I126" s="17">
        <f t="shared" si="724"/>
        <v>0</v>
      </c>
      <c r="J126" s="17">
        <f t="shared" si="724"/>
        <v>0</v>
      </c>
      <c r="K126" s="17">
        <f t="shared" si="724"/>
        <v>11214</v>
      </c>
      <c r="L126" s="17">
        <f t="shared" si="724"/>
        <v>11214</v>
      </c>
      <c r="M126" s="17">
        <f t="shared" si="724"/>
        <v>0</v>
      </c>
      <c r="N126" s="17">
        <f t="shared" si="724"/>
        <v>11214</v>
      </c>
      <c r="O126" s="17">
        <f t="shared" ref="O126:T126" si="725">O123</f>
        <v>0</v>
      </c>
      <c r="P126" s="17">
        <f t="shared" si="725"/>
        <v>11214</v>
      </c>
      <c r="Q126" s="17">
        <f t="shared" si="725"/>
        <v>0</v>
      </c>
      <c r="R126" s="17">
        <f t="shared" si="725"/>
        <v>11214</v>
      </c>
      <c r="S126" s="17">
        <f t="shared" si="725"/>
        <v>0</v>
      </c>
      <c r="T126" s="17">
        <f t="shared" si="725"/>
        <v>11214</v>
      </c>
      <c r="U126" s="17">
        <f t="shared" ref="U126:Z126" si="726">U123</f>
        <v>0</v>
      </c>
      <c r="V126" s="17">
        <f t="shared" si="726"/>
        <v>11214</v>
      </c>
      <c r="W126" s="17">
        <f t="shared" si="726"/>
        <v>0</v>
      </c>
      <c r="X126" s="17">
        <f t="shared" si="726"/>
        <v>11214</v>
      </c>
      <c r="Y126" s="17">
        <f t="shared" si="726"/>
        <v>2432150</v>
      </c>
      <c r="Z126" s="17">
        <f t="shared" si="726"/>
        <v>2443364</v>
      </c>
      <c r="AA126" s="17">
        <f t="shared" ref="AA126:AF126" si="727">AA123</f>
        <v>85079</v>
      </c>
      <c r="AB126" s="17">
        <f t="shared" si="727"/>
        <v>2528443</v>
      </c>
      <c r="AC126" s="17">
        <f t="shared" si="727"/>
        <v>84013</v>
      </c>
      <c r="AD126" s="17">
        <f t="shared" si="727"/>
        <v>0</v>
      </c>
      <c r="AE126" s="17">
        <f t="shared" si="727"/>
        <v>0</v>
      </c>
      <c r="AF126" s="17">
        <f t="shared" si="727"/>
        <v>0</v>
      </c>
      <c r="AG126" s="17">
        <f t="shared" ref="AG126:AH126" si="728">AG123</f>
        <v>0</v>
      </c>
      <c r="AH126" s="17">
        <f t="shared" si="728"/>
        <v>0</v>
      </c>
      <c r="AI126" s="17">
        <f t="shared" ref="AI126:AJ126" si="729">AI123</f>
        <v>0</v>
      </c>
      <c r="AJ126" s="17">
        <f t="shared" si="729"/>
        <v>0</v>
      </c>
      <c r="AK126" s="17">
        <f t="shared" ref="AK126:AL126" si="730">AK123</f>
        <v>0</v>
      </c>
      <c r="AL126" s="17">
        <f t="shared" si="730"/>
        <v>0</v>
      </c>
      <c r="AM126" s="17">
        <f t="shared" ref="AM126:AN126" si="731">AM123</f>
        <v>0</v>
      </c>
      <c r="AN126" s="17">
        <f t="shared" si="731"/>
        <v>0</v>
      </c>
      <c r="AO126" s="17">
        <f t="shared" ref="AO126:AP126" si="732">AO123</f>
        <v>0</v>
      </c>
      <c r="AP126" s="17">
        <f t="shared" si="732"/>
        <v>0</v>
      </c>
      <c r="AQ126" s="17">
        <f t="shared" ref="AQ126:AR126" si="733">AQ123</f>
        <v>0</v>
      </c>
      <c r="AR126" s="17">
        <f t="shared" si="733"/>
        <v>0</v>
      </c>
      <c r="AS126" s="17">
        <f t="shared" ref="AS126:AT126" si="734">AS123</f>
        <v>0</v>
      </c>
      <c r="AT126" s="17">
        <f t="shared" si="734"/>
        <v>0</v>
      </c>
      <c r="AU126" s="17">
        <f t="shared" ref="AU126:AV126" si="735">AU123</f>
        <v>0</v>
      </c>
      <c r="AV126" s="17">
        <f t="shared" si="735"/>
        <v>0</v>
      </c>
      <c r="AW126" s="17">
        <f t="shared" ref="AW126:AX126" si="736">AW123</f>
        <v>0</v>
      </c>
      <c r="AX126" s="17">
        <f t="shared" si="736"/>
        <v>0</v>
      </c>
      <c r="AY126" s="17">
        <f t="shared" ref="AY126:AZ126" si="737">AY123</f>
        <v>0</v>
      </c>
      <c r="AZ126" s="17">
        <f t="shared" si="737"/>
        <v>0</v>
      </c>
      <c r="BA126" s="17">
        <f t="shared" ref="BA126:BB126" si="738">BA123</f>
        <v>0</v>
      </c>
      <c r="BB126" s="17">
        <f t="shared" si="738"/>
        <v>0</v>
      </c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</row>
    <row r="127" spans="1:114" ht="31.5">
      <c r="A127" s="8"/>
      <c r="B127" s="8" t="s">
        <v>22</v>
      </c>
      <c r="C127" s="8"/>
      <c r="D127" s="8"/>
      <c r="E127" s="8"/>
      <c r="F127" s="8"/>
      <c r="G127" s="57" t="s">
        <v>154</v>
      </c>
      <c r="H127" s="17">
        <f t="shared" ref="H127:N127" si="739">H79+H105</f>
        <v>0</v>
      </c>
      <c r="I127" s="17">
        <f t="shared" si="739"/>
        <v>3708</v>
      </c>
      <c r="J127" s="17">
        <f t="shared" si="739"/>
        <v>3708</v>
      </c>
      <c r="K127" s="17">
        <f t="shared" si="739"/>
        <v>3645</v>
      </c>
      <c r="L127" s="17">
        <f t="shared" si="739"/>
        <v>7353</v>
      </c>
      <c r="M127" s="17">
        <f t="shared" si="739"/>
        <v>3549</v>
      </c>
      <c r="N127" s="17">
        <f t="shared" si="739"/>
        <v>10902</v>
      </c>
      <c r="O127" s="17">
        <f t="shared" ref="O127:T127" si="740">O79+O105</f>
        <v>3549</v>
      </c>
      <c r="P127" s="17">
        <f t="shared" si="740"/>
        <v>14451</v>
      </c>
      <c r="Q127" s="17">
        <f t="shared" si="740"/>
        <v>3549</v>
      </c>
      <c r="R127" s="17">
        <f t="shared" si="740"/>
        <v>18000</v>
      </c>
      <c r="S127" s="17">
        <f t="shared" si="740"/>
        <v>3549</v>
      </c>
      <c r="T127" s="17">
        <f t="shared" si="740"/>
        <v>21549</v>
      </c>
      <c r="U127" s="17">
        <f t="shared" ref="U127:Z127" si="741">U79+U105</f>
        <v>3549</v>
      </c>
      <c r="V127" s="17">
        <f t="shared" si="741"/>
        <v>25098</v>
      </c>
      <c r="W127" s="17">
        <f t="shared" si="741"/>
        <v>9509</v>
      </c>
      <c r="X127" s="17">
        <f t="shared" si="741"/>
        <v>34607</v>
      </c>
      <c r="Y127" s="17">
        <f t="shared" si="741"/>
        <v>3546</v>
      </c>
      <c r="Z127" s="17">
        <f t="shared" si="741"/>
        <v>38153</v>
      </c>
      <c r="AA127" s="17">
        <f t="shared" ref="AA127:AF127" si="742">AA79+AA105</f>
        <v>4198</v>
      </c>
      <c r="AB127" s="17">
        <f t="shared" si="742"/>
        <v>42351</v>
      </c>
      <c r="AC127" s="17">
        <f t="shared" si="742"/>
        <v>9657</v>
      </c>
      <c r="AD127" s="17">
        <f t="shared" si="742"/>
        <v>0</v>
      </c>
      <c r="AE127" s="17">
        <f t="shared" si="742"/>
        <v>3409</v>
      </c>
      <c r="AF127" s="17">
        <f t="shared" si="742"/>
        <v>3409</v>
      </c>
      <c r="AG127" s="17">
        <f t="shared" ref="AG127:AH127" si="743">AG79+AG105</f>
        <v>3409</v>
      </c>
      <c r="AH127" s="17">
        <f t="shared" si="743"/>
        <v>6818</v>
      </c>
      <c r="AI127" s="17">
        <f t="shared" ref="AI127:AJ127" si="744">AI79+AI105</f>
        <v>3409</v>
      </c>
      <c r="AJ127" s="17">
        <f t="shared" si="744"/>
        <v>10227</v>
      </c>
      <c r="AK127" s="17">
        <f t="shared" ref="AK127:AL127" si="745">AK79+AK105</f>
        <v>3409</v>
      </c>
      <c r="AL127" s="17">
        <f t="shared" si="745"/>
        <v>13636</v>
      </c>
      <c r="AM127" s="17">
        <f t="shared" ref="AM127:AN127" si="746">AM79+AM105</f>
        <v>3407</v>
      </c>
      <c r="AN127" s="17">
        <f t="shared" si="746"/>
        <v>17043</v>
      </c>
      <c r="AO127" s="17">
        <f t="shared" ref="AO127:AP127" si="747">AO79+AO105</f>
        <v>3385</v>
      </c>
      <c r="AP127" s="17">
        <f t="shared" si="747"/>
        <v>20428</v>
      </c>
      <c r="AQ127" s="17">
        <f t="shared" ref="AQ127:AR127" si="748">AQ79+AQ105</f>
        <v>3383</v>
      </c>
      <c r="AR127" s="17">
        <f t="shared" si="748"/>
        <v>23811</v>
      </c>
      <c r="AS127" s="17">
        <f t="shared" ref="AS127:AT127" si="749">AS79+AS105</f>
        <v>3409</v>
      </c>
      <c r="AT127" s="17">
        <f t="shared" si="749"/>
        <v>27220</v>
      </c>
      <c r="AU127" s="17">
        <f t="shared" ref="AU127:AV127" si="750">AU79+AU105</f>
        <v>0</v>
      </c>
      <c r="AV127" s="17">
        <f t="shared" si="750"/>
        <v>27220</v>
      </c>
      <c r="AW127" s="17">
        <f t="shared" ref="AW127:AX127" si="751">AW79+AW105</f>
        <v>3409</v>
      </c>
      <c r="AX127" s="17">
        <f t="shared" si="751"/>
        <v>30629</v>
      </c>
      <c r="AY127" s="17">
        <f t="shared" ref="AY127:AZ127" si="752">AY79+AY105</f>
        <v>3409</v>
      </c>
      <c r="AZ127" s="17">
        <f t="shared" si="752"/>
        <v>34038</v>
      </c>
      <c r="BA127" s="17">
        <f t="shared" ref="BA127:BB127" si="753">BA79+BA105</f>
        <v>3409</v>
      </c>
      <c r="BB127" s="17">
        <f t="shared" si="753"/>
        <v>37447</v>
      </c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</row>
    <row r="128" spans="1:114" ht="18" customHeight="1">
      <c r="A128" s="8"/>
      <c r="B128" s="8"/>
      <c r="C128" s="8" t="s">
        <v>24</v>
      </c>
      <c r="D128" s="8"/>
      <c r="E128" s="8"/>
      <c r="F128" s="8"/>
      <c r="G128" s="57" t="s">
        <v>155</v>
      </c>
      <c r="H128" s="17">
        <f t="shared" ref="H128:N128" si="754">H121</f>
        <v>0</v>
      </c>
      <c r="I128" s="17">
        <f t="shared" si="754"/>
        <v>0</v>
      </c>
      <c r="J128" s="17">
        <f t="shared" si="754"/>
        <v>0</v>
      </c>
      <c r="K128" s="17">
        <f t="shared" si="754"/>
        <v>96</v>
      </c>
      <c r="L128" s="17">
        <f t="shared" si="754"/>
        <v>96</v>
      </c>
      <c r="M128" s="17">
        <f t="shared" si="754"/>
        <v>0</v>
      </c>
      <c r="N128" s="17">
        <f t="shared" si="754"/>
        <v>96</v>
      </c>
      <c r="O128" s="17">
        <f t="shared" ref="O128:T128" si="755">O121</f>
        <v>0</v>
      </c>
      <c r="P128" s="17">
        <f t="shared" si="755"/>
        <v>96</v>
      </c>
      <c r="Q128" s="17">
        <f t="shared" si="755"/>
        <v>0</v>
      </c>
      <c r="R128" s="17">
        <f t="shared" si="755"/>
        <v>96</v>
      </c>
      <c r="S128" s="17">
        <f t="shared" si="755"/>
        <v>0</v>
      </c>
      <c r="T128" s="17">
        <f t="shared" si="755"/>
        <v>96</v>
      </c>
      <c r="U128" s="17">
        <f t="shared" ref="U128:Z128" si="756">U121</f>
        <v>0</v>
      </c>
      <c r="V128" s="17">
        <f t="shared" si="756"/>
        <v>96</v>
      </c>
      <c r="W128" s="17">
        <f t="shared" si="756"/>
        <v>0</v>
      </c>
      <c r="X128" s="17">
        <f t="shared" si="756"/>
        <v>96</v>
      </c>
      <c r="Y128" s="17">
        <f t="shared" si="756"/>
        <v>0</v>
      </c>
      <c r="Z128" s="17">
        <f t="shared" si="756"/>
        <v>96</v>
      </c>
      <c r="AA128" s="17">
        <f t="shared" ref="AA128:AF128" si="757">AA121</f>
        <v>650</v>
      </c>
      <c r="AB128" s="17">
        <f t="shared" si="757"/>
        <v>746</v>
      </c>
      <c r="AC128" s="17">
        <f t="shared" si="757"/>
        <v>2098</v>
      </c>
      <c r="AD128" s="17">
        <f t="shared" si="757"/>
        <v>0</v>
      </c>
      <c r="AE128" s="17">
        <f t="shared" si="757"/>
        <v>0</v>
      </c>
      <c r="AF128" s="17">
        <f t="shared" si="757"/>
        <v>0</v>
      </c>
      <c r="AG128" s="17">
        <f t="shared" ref="AG128:AH128" si="758">AG121</f>
        <v>0</v>
      </c>
      <c r="AH128" s="17">
        <f t="shared" si="758"/>
        <v>0</v>
      </c>
      <c r="AI128" s="17">
        <f t="shared" ref="AI128:AJ128" si="759">AI121</f>
        <v>0</v>
      </c>
      <c r="AJ128" s="17">
        <f t="shared" si="759"/>
        <v>0</v>
      </c>
      <c r="AK128" s="17">
        <f t="shared" ref="AK128:AL128" si="760">AK121</f>
        <v>0</v>
      </c>
      <c r="AL128" s="17">
        <f t="shared" si="760"/>
        <v>0</v>
      </c>
      <c r="AM128" s="17">
        <f t="shared" ref="AM128:AN128" si="761">AM121</f>
        <v>0</v>
      </c>
      <c r="AN128" s="17">
        <f t="shared" si="761"/>
        <v>0</v>
      </c>
      <c r="AO128" s="17">
        <f t="shared" ref="AO128:AP128" si="762">AO121</f>
        <v>0</v>
      </c>
      <c r="AP128" s="17">
        <f t="shared" si="762"/>
        <v>0</v>
      </c>
      <c r="AQ128" s="17">
        <f t="shared" ref="AQ128:AR128" si="763">AQ121</f>
        <v>0</v>
      </c>
      <c r="AR128" s="17">
        <f t="shared" si="763"/>
        <v>0</v>
      </c>
      <c r="AS128" s="17">
        <f t="shared" ref="AS128:AT128" si="764">AS121</f>
        <v>0</v>
      </c>
      <c r="AT128" s="17">
        <f t="shared" si="764"/>
        <v>0</v>
      </c>
      <c r="AU128" s="17">
        <f t="shared" ref="AU128:AV128" si="765">AU121</f>
        <v>0</v>
      </c>
      <c r="AV128" s="17">
        <f t="shared" si="765"/>
        <v>0</v>
      </c>
      <c r="AW128" s="17">
        <f t="shared" ref="AW128:AX128" si="766">AW121</f>
        <v>0</v>
      </c>
      <c r="AX128" s="17">
        <f t="shared" si="766"/>
        <v>0</v>
      </c>
      <c r="AY128" s="17">
        <f t="shared" ref="AY128:AZ128" si="767">AY121</f>
        <v>0</v>
      </c>
      <c r="AZ128" s="17">
        <f t="shared" si="767"/>
        <v>0</v>
      </c>
      <c r="BA128" s="17">
        <f t="shared" ref="BA128:BB128" si="768">BA121</f>
        <v>0</v>
      </c>
      <c r="BB128" s="17">
        <f t="shared" si="768"/>
        <v>0</v>
      </c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</row>
    <row r="129" spans="1:114" ht="15.75">
      <c r="A129" s="8"/>
      <c r="B129" s="8"/>
      <c r="C129" s="8" t="s">
        <v>22</v>
      </c>
      <c r="D129" s="8"/>
      <c r="E129" s="8"/>
      <c r="F129" s="8"/>
      <c r="G129" s="57" t="s">
        <v>156</v>
      </c>
      <c r="H129" s="17">
        <f t="shared" ref="H129:N129" si="769">H127-H128</f>
        <v>0</v>
      </c>
      <c r="I129" s="17">
        <f t="shared" si="769"/>
        <v>3708</v>
      </c>
      <c r="J129" s="17">
        <f t="shared" si="769"/>
        <v>3708</v>
      </c>
      <c r="K129" s="17">
        <f t="shared" si="769"/>
        <v>3549</v>
      </c>
      <c r="L129" s="17">
        <f t="shared" si="769"/>
        <v>7257</v>
      </c>
      <c r="M129" s="17">
        <f t="shared" si="769"/>
        <v>3549</v>
      </c>
      <c r="N129" s="17">
        <f t="shared" si="769"/>
        <v>10806</v>
      </c>
      <c r="O129" s="17">
        <f t="shared" ref="O129:T129" si="770">O127-O128</f>
        <v>3549</v>
      </c>
      <c r="P129" s="17">
        <f t="shared" si="770"/>
        <v>14355</v>
      </c>
      <c r="Q129" s="17">
        <f t="shared" si="770"/>
        <v>3549</v>
      </c>
      <c r="R129" s="17">
        <f t="shared" si="770"/>
        <v>17904</v>
      </c>
      <c r="S129" s="17">
        <f t="shared" si="770"/>
        <v>3549</v>
      </c>
      <c r="T129" s="17">
        <f t="shared" si="770"/>
        <v>21453</v>
      </c>
      <c r="U129" s="17">
        <f t="shared" ref="U129:Z129" si="771">U127-U128</f>
        <v>3549</v>
      </c>
      <c r="V129" s="17">
        <f t="shared" si="771"/>
        <v>25002</v>
      </c>
      <c r="W129" s="17">
        <f t="shared" si="771"/>
        <v>9509</v>
      </c>
      <c r="X129" s="17">
        <f t="shared" si="771"/>
        <v>34511</v>
      </c>
      <c r="Y129" s="17">
        <f t="shared" si="771"/>
        <v>3546</v>
      </c>
      <c r="Z129" s="17">
        <f t="shared" si="771"/>
        <v>38057</v>
      </c>
      <c r="AA129" s="17">
        <f t="shared" ref="AA129:AF129" si="772">AA127-AA128</f>
        <v>3548</v>
      </c>
      <c r="AB129" s="17">
        <f t="shared" si="772"/>
        <v>41605</v>
      </c>
      <c r="AC129" s="17">
        <f t="shared" si="772"/>
        <v>7559</v>
      </c>
      <c r="AD129" s="17">
        <f t="shared" si="772"/>
        <v>0</v>
      </c>
      <c r="AE129" s="17">
        <f t="shared" si="772"/>
        <v>3409</v>
      </c>
      <c r="AF129" s="17">
        <f t="shared" si="772"/>
        <v>3409</v>
      </c>
      <c r="AG129" s="17">
        <f t="shared" ref="AG129:AH129" si="773">AG127-AG128</f>
        <v>3409</v>
      </c>
      <c r="AH129" s="17">
        <f t="shared" si="773"/>
        <v>6818</v>
      </c>
      <c r="AI129" s="17">
        <f t="shared" ref="AI129:AJ129" si="774">AI127-AI128</f>
        <v>3409</v>
      </c>
      <c r="AJ129" s="17">
        <f t="shared" si="774"/>
        <v>10227</v>
      </c>
      <c r="AK129" s="17">
        <f t="shared" ref="AK129:AL129" si="775">AK127-AK128</f>
        <v>3409</v>
      </c>
      <c r="AL129" s="17">
        <f t="shared" si="775"/>
        <v>13636</v>
      </c>
      <c r="AM129" s="17">
        <f t="shared" ref="AM129:AN129" si="776">AM127-AM128</f>
        <v>3407</v>
      </c>
      <c r="AN129" s="17">
        <f t="shared" si="776"/>
        <v>17043</v>
      </c>
      <c r="AO129" s="17">
        <f t="shared" ref="AO129:AP129" si="777">AO127-AO128</f>
        <v>3385</v>
      </c>
      <c r="AP129" s="17">
        <f t="shared" si="777"/>
        <v>20428</v>
      </c>
      <c r="AQ129" s="17">
        <f t="shared" ref="AQ129:AR129" si="778">AQ127-AQ128</f>
        <v>3383</v>
      </c>
      <c r="AR129" s="17">
        <f t="shared" si="778"/>
        <v>23811</v>
      </c>
      <c r="AS129" s="17">
        <f t="shared" ref="AS129:AT129" si="779">AS127-AS128</f>
        <v>3409</v>
      </c>
      <c r="AT129" s="17">
        <f t="shared" si="779"/>
        <v>27220</v>
      </c>
      <c r="AU129" s="17">
        <f t="shared" ref="AU129:AV129" si="780">AU127-AU128</f>
        <v>0</v>
      </c>
      <c r="AV129" s="17">
        <f t="shared" si="780"/>
        <v>27220</v>
      </c>
      <c r="AW129" s="17">
        <f t="shared" ref="AW129:AX129" si="781">AW127-AW128</f>
        <v>3409</v>
      </c>
      <c r="AX129" s="17">
        <f t="shared" si="781"/>
        <v>30629</v>
      </c>
      <c r="AY129" s="17">
        <f t="shared" ref="AY129:AZ129" si="782">AY127-AY128</f>
        <v>3409</v>
      </c>
      <c r="AZ129" s="17">
        <f t="shared" si="782"/>
        <v>34038</v>
      </c>
      <c r="BA129" s="17">
        <f t="shared" ref="BA129:BB129" si="783">BA127-BA128</f>
        <v>3409</v>
      </c>
      <c r="BB129" s="17">
        <f t="shared" si="783"/>
        <v>37447</v>
      </c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</row>
    <row r="130" spans="1:114" ht="15.75">
      <c r="A130" s="8" t="s">
        <v>157</v>
      </c>
      <c r="B130" s="8" t="s">
        <v>14</v>
      </c>
      <c r="C130" s="8"/>
      <c r="D130" s="8"/>
      <c r="E130" s="8"/>
      <c r="F130" s="8"/>
      <c r="G130" s="57" t="s">
        <v>158</v>
      </c>
      <c r="H130" s="17">
        <f t="shared" ref="H130:N130" si="784">+H131+H138+H140+H142</f>
        <v>0</v>
      </c>
      <c r="I130" s="17">
        <f t="shared" si="784"/>
        <v>2585920</v>
      </c>
      <c r="J130" s="17">
        <f t="shared" si="784"/>
        <v>2585920</v>
      </c>
      <c r="K130" s="17">
        <f t="shared" si="784"/>
        <v>2865195</v>
      </c>
      <c r="L130" s="17">
        <f t="shared" si="784"/>
        <v>5451115</v>
      </c>
      <c r="M130" s="17">
        <f t="shared" si="784"/>
        <v>2982417</v>
      </c>
      <c r="N130" s="17">
        <f t="shared" si="784"/>
        <v>8433532</v>
      </c>
      <c r="O130" s="17">
        <f t="shared" ref="O130:T130" si="785">+O131+O138+O140+O142</f>
        <v>2791800</v>
      </c>
      <c r="P130" s="17">
        <f t="shared" si="785"/>
        <v>11225332</v>
      </c>
      <c r="Q130" s="17">
        <f t="shared" si="785"/>
        <v>2571281</v>
      </c>
      <c r="R130" s="17">
        <f t="shared" si="785"/>
        <v>13796613</v>
      </c>
      <c r="S130" s="17">
        <f t="shared" si="785"/>
        <v>2327662</v>
      </c>
      <c r="T130" s="17">
        <f t="shared" si="785"/>
        <v>16124275</v>
      </c>
      <c r="U130" s="17">
        <f t="shared" ref="U130:Z130" si="786">+U131+U138+U140+U142</f>
        <v>2377767</v>
      </c>
      <c r="V130" s="17">
        <f t="shared" si="786"/>
        <v>18502042</v>
      </c>
      <c r="W130" s="17">
        <f t="shared" si="786"/>
        <v>2054386</v>
      </c>
      <c r="X130" s="17">
        <f t="shared" si="786"/>
        <v>20556428</v>
      </c>
      <c r="Y130" s="17">
        <f t="shared" si="786"/>
        <v>2429781</v>
      </c>
      <c r="Z130" s="17">
        <f t="shared" si="786"/>
        <v>22986209</v>
      </c>
      <c r="AA130" s="17">
        <f t="shared" ref="AA130:AF130" si="787">+AA131+AA138+AA140+AA142</f>
        <v>2496785</v>
      </c>
      <c r="AB130" s="17">
        <f t="shared" si="787"/>
        <v>25482994</v>
      </c>
      <c r="AC130" s="17">
        <f t="shared" si="787"/>
        <v>2662147</v>
      </c>
      <c r="AD130" s="17">
        <f t="shared" si="787"/>
        <v>0</v>
      </c>
      <c r="AE130" s="17">
        <f t="shared" si="787"/>
        <v>2050806</v>
      </c>
      <c r="AF130" s="17">
        <f t="shared" si="787"/>
        <v>2050806</v>
      </c>
      <c r="AG130" s="17">
        <f t="shared" ref="AG130:AH130" si="788">+AG131+AG138+AG140+AG142</f>
        <v>2126257</v>
      </c>
      <c r="AH130" s="17">
        <f t="shared" si="788"/>
        <v>4177063</v>
      </c>
      <c r="AI130" s="17">
        <f t="shared" ref="AI130:AJ130" si="789">+AI131+AI138+AI140+AI142</f>
        <v>1962112</v>
      </c>
      <c r="AJ130" s="17">
        <f t="shared" si="789"/>
        <v>6139175</v>
      </c>
      <c r="AK130" s="17">
        <f t="shared" ref="AK130:AL130" si="790">+AK131+AK138+AK140+AK142</f>
        <v>2390238</v>
      </c>
      <c r="AL130" s="17">
        <f t="shared" si="790"/>
        <v>8529413</v>
      </c>
      <c r="AM130" s="17">
        <f t="shared" ref="AM130:AN130" si="791">+AM131+AM138+AM140+AM142</f>
        <v>1620672</v>
      </c>
      <c r="AN130" s="17">
        <f t="shared" si="791"/>
        <v>10150085</v>
      </c>
      <c r="AO130" s="17">
        <f t="shared" ref="AO130:AP130" si="792">+AO131+AO138+AO140+AO142</f>
        <v>1554192</v>
      </c>
      <c r="AP130" s="17">
        <f t="shared" si="792"/>
        <v>11704277</v>
      </c>
      <c r="AQ130" s="17">
        <f t="shared" ref="AQ130:AR130" si="793">+AQ131+AQ138+AQ140+AQ142</f>
        <v>1482334</v>
      </c>
      <c r="AR130" s="17">
        <f t="shared" si="793"/>
        <v>13186611</v>
      </c>
      <c r="AS130" s="17">
        <f t="shared" ref="AS130:AT130" si="794">+AS131+AS138+AS140+AS142</f>
        <v>1490727</v>
      </c>
      <c r="AT130" s="17">
        <f t="shared" si="794"/>
        <v>14677338</v>
      </c>
      <c r="AU130" s="17">
        <f t="shared" ref="AU130:AV130" si="795">+AU131+AU138+AU140+AU142</f>
        <v>2071298</v>
      </c>
      <c r="AV130" s="17">
        <f t="shared" si="795"/>
        <v>16748636</v>
      </c>
      <c r="AW130" s="17">
        <f t="shared" ref="AW130:AX130" si="796">+AW131+AW138+AW140+AW142</f>
        <v>1923646</v>
      </c>
      <c r="AX130" s="17">
        <f t="shared" si="796"/>
        <v>18672282</v>
      </c>
      <c r="AY130" s="17">
        <f t="shared" ref="AY130:AZ130" si="797">+AY131+AY138+AY140+AY142</f>
        <v>2098052.5</v>
      </c>
      <c r="AZ130" s="17">
        <f t="shared" si="797"/>
        <v>20770334.5</v>
      </c>
      <c r="BA130" s="17">
        <f t="shared" ref="BA130:BB130" si="798">+BA131+BA138+BA140+BA142</f>
        <v>1610799</v>
      </c>
      <c r="BB130" s="17">
        <f t="shared" si="798"/>
        <v>22381133.5</v>
      </c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</row>
    <row r="131" spans="1:114" ht="15.75">
      <c r="A131" s="8"/>
      <c r="B131" s="8"/>
      <c r="C131" s="8"/>
      <c r="D131" s="8" t="s">
        <v>24</v>
      </c>
      <c r="E131" s="8"/>
      <c r="F131" s="8"/>
      <c r="G131" s="57" t="s">
        <v>159</v>
      </c>
      <c r="H131" s="17">
        <f t="shared" ref="H131:N131" si="799">+H132+H133+H134+H135+H136+H137</f>
        <v>0</v>
      </c>
      <c r="I131" s="17">
        <f t="shared" si="799"/>
        <v>2617471</v>
      </c>
      <c r="J131" s="17">
        <f t="shared" si="799"/>
        <v>2617471</v>
      </c>
      <c r="K131" s="17">
        <f t="shared" si="799"/>
        <v>2868849</v>
      </c>
      <c r="L131" s="17">
        <f t="shared" si="799"/>
        <v>5486320</v>
      </c>
      <c r="M131" s="17">
        <f t="shared" si="799"/>
        <v>2987530</v>
      </c>
      <c r="N131" s="17">
        <f t="shared" si="799"/>
        <v>8473850</v>
      </c>
      <c r="O131" s="17">
        <f t="shared" ref="O131:T131" si="800">+O132+O133+O134+O135+O136+O137</f>
        <v>2795839</v>
      </c>
      <c r="P131" s="17">
        <f t="shared" si="800"/>
        <v>11269689</v>
      </c>
      <c r="Q131" s="17">
        <f t="shared" si="800"/>
        <v>2597411</v>
      </c>
      <c r="R131" s="17">
        <f t="shared" si="800"/>
        <v>13867100</v>
      </c>
      <c r="S131" s="17">
        <f t="shared" si="800"/>
        <v>2355457</v>
      </c>
      <c r="T131" s="17">
        <f t="shared" si="800"/>
        <v>16222557</v>
      </c>
      <c r="U131" s="17">
        <f t="shared" ref="U131:Z131" si="801">+U132+U133+U134+U135+U136+U137</f>
        <v>2392862</v>
      </c>
      <c r="V131" s="17">
        <f t="shared" si="801"/>
        <v>18615419</v>
      </c>
      <c r="W131" s="17">
        <f t="shared" si="801"/>
        <v>2059953</v>
      </c>
      <c r="X131" s="17">
        <f t="shared" si="801"/>
        <v>20675372</v>
      </c>
      <c r="Y131" s="17">
        <f t="shared" si="801"/>
        <v>2447754</v>
      </c>
      <c r="Z131" s="17">
        <f t="shared" si="801"/>
        <v>23123126</v>
      </c>
      <c r="AA131" s="17">
        <f t="shared" ref="AA131:AF131" si="802">+AA132+AA133+AA134+AA135+AA136+AA137</f>
        <v>2522106</v>
      </c>
      <c r="AB131" s="17">
        <f t="shared" si="802"/>
        <v>25645232</v>
      </c>
      <c r="AC131" s="17">
        <f t="shared" si="802"/>
        <v>2657919</v>
      </c>
      <c r="AD131" s="17">
        <f t="shared" si="802"/>
        <v>0</v>
      </c>
      <c r="AE131" s="17">
        <f t="shared" si="802"/>
        <v>2060379</v>
      </c>
      <c r="AF131" s="17">
        <f t="shared" si="802"/>
        <v>2060379</v>
      </c>
      <c r="AG131" s="17">
        <f t="shared" ref="AG131:AH131" si="803">+AG132+AG133+AG134+AG135+AG136+AG137</f>
        <v>2130932</v>
      </c>
      <c r="AH131" s="17">
        <f t="shared" si="803"/>
        <v>4191311</v>
      </c>
      <c r="AI131" s="17">
        <f t="shared" ref="AI131:AJ131" si="804">+AI132+AI133+AI134+AI135+AI136+AI137</f>
        <v>1970829</v>
      </c>
      <c r="AJ131" s="17">
        <f t="shared" si="804"/>
        <v>6162140</v>
      </c>
      <c r="AK131" s="17">
        <f t="shared" ref="AK131:AL131" si="805">+AK132+AK133+AK134+AK135+AK136+AK137</f>
        <v>2442330</v>
      </c>
      <c r="AL131" s="17">
        <f t="shared" si="805"/>
        <v>8604470</v>
      </c>
      <c r="AM131" s="17">
        <f t="shared" ref="AM131:AN131" si="806">+AM132+AM133+AM134+AM135+AM136+AM137</f>
        <v>1651348</v>
      </c>
      <c r="AN131" s="17">
        <f t="shared" si="806"/>
        <v>10255818</v>
      </c>
      <c r="AO131" s="17">
        <f t="shared" ref="AO131:AP131" si="807">+AO132+AO133+AO134+AO135+AO136+AO137</f>
        <v>1556358</v>
      </c>
      <c r="AP131" s="17">
        <f t="shared" si="807"/>
        <v>11812176</v>
      </c>
      <c r="AQ131" s="17">
        <f t="shared" ref="AQ131:AR131" si="808">+AQ132+AQ133+AQ134+AQ135+AQ136+AQ137</f>
        <v>1483333</v>
      </c>
      <c r="AR131" s="17">
        <f t="shared" si="808"/>
        <v>13295509</v>
      </c>
      <c r="AS131" s="17">
        <f t="shared" ref="AS131:AT131" si="809">+AS132+AS133+AS134+AS135+AS136+AS137</f>
        <v>1491681</v>
      </c>
      <c r="AT131" s="17">
        <f t="shared" si="809"/>
        <v>14787190</v>
      </c>
      <c r="AU131" s="17">
        <f t="shared" ref="AU131:AV131" si="810">+AU132+AU133+AU134+AU135+AU136+AU137</f>
        <v>2072260</v>
      </c>
      <c r="AV131" s="17">
        <f t="shared" si="810"/>
        <v>16859450</v>
      </c>
      <c r="AW131" s="17">
        <f t="shared" ref="AW131:AX131" si="811">+AW132+AW133+AW134+AW135+AW136+AW137</f>
        <v>1924481</v>
      </c>
      <c r="AX131" s="17">
        <f t="shared" si="811"/>
        <v>18783931</v>
      </c>
      <c r="AY131" s="17">
        <f t="shared" ref="AY131:AZ131" si="812">+AY132+AY133+AY134+AY135+AY136+AY137</f>
        <v>2113096.5</v>
      </c>
      <c r="AZ131" s="17">
        <f t="shared" si="812"/>
        <v>20897027.5</v>
      </c>
      <c r="BA131" s="17">
        <f t="shared" ref="BA131:BB131" si="813">+BA132+BA133+BA134+BA135+BA136+BA137</f>
        <v>1601843</v>
      </c>
      <c r="BB131" s="17">
        <f t="shared" si="813"/>
        <v>22498870.5</v>
      </c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</row>
    <row r="132" spans="1:114" ht="15.75">
      <c r="A132" s="8"/>
      <c r="B132" s="8"/>
      <c r="C132" s="8"/>
      <c r="D132" s="8" t="s">
        <v>71</v>
      </c>
      <c r="E132" s="8"/>
      <c r="F132" s="8"/>
      <c r="G132" s="57" t="s">
        <v>160</v>
      </c>
      <c r="H132" s="17">
        <f t="shared" ref="H132:N132" si="814">+H145+H226</f>
        <v>0</v>
      </c>
      <c r="I132" s="17">
        <f t="shared" si="814"/>
        <v>154741</v>
      </c>
      <c r="J132" s="17">
        <f t="shared" si="814"/>
        <v>154741</v>
      </c>
      <c r="K132" s="17">
        <f t="shared" si="814"/>
        <v>154654</v>
      </c>
      <c r="L132" s="17">
        <f t="shared" si="814"/>
        <v>309395</v>
      </c>
      <c r="M132" s="17">
        <f t="shared" si="814"/>
        <v>259556</v>
      </c>
      <c r="N132" s="17">
        <f t="shared" si="814"/>
        <v>568951</v>
      </c>
      <c r="O132" s="17">
        <f t="shared" ref="O132:T132" si="815">+O145+O226</f>
        <v>160434</v>
      </c>
      <c r="P132" s="17">
        <f t="shared" si="815"/>
        <v>729385</v>
      </c>
      <c r="Q132" s="17">
        <f t="shared" si="815"/>
        <v>258393</v>
      </c>
      <c r="R132" s="17">
        <f t="shared" si="815"/>
        <v>987778</v>
      </c>
      <c r="S132" s="17">
        <f t="shared" si="815"/>
        <v>154799</v>
      </c>
      <c r="T132" s="17">
        <f t="shared" si="815"/>
        <v>1142577</v>
      </c>
      <c r="U132" s="17">
        <f t="shared" ref="U132:Z132" si="816">+U145+U226</f>
        <v>261289</v>
      </c>
      <c r="V132" s="17">
        <f t="shared" si="816"/>
        <v>1403866</v>
      </c>
      <c r="W132" s="17">
        <f t="shared" si="816"/>
        <v>161954</v>
      </c>
      <c r="X132" s="17">
        <f t="shared" si="816"/>
        <v>1565820</v>
      </c>
      <c r="Y132" s="17">
        <f t="shared" si="816"/>
        <v>159070</v>
      </c>
      <c r="Z132" s="17">
        <f t="shared" si="816"/>
        <v>1724890</v>
      </c>
      <c r="AA132" s="17">
        <f t="shared" ref="AA132:AF132" si="817">+AA145+AA226</f>
        <v>159130</v>
      </c>
      <c r="AB132" s="17">
        <f t="shared" si="817"/>
        <v>1884020</v>
      </c>
      <c r="AC132" s="17">
        <f t="shared" si="817"/>
        <v>256347</v>
      </c>
      <c r="AD132" s="17">
        <f t="shared" si="817"/>
        <v>0</v>
      </c>
      <c r="AE132" s="17">
        <f t="shared" si="817"/>
        <v>149752</v>
      </c>
      <c r="AF132" s="17">
        <f t="shared" si="817"/>
        <v>149752</v>
      </c>
      <c r="AG132" s="17">
        <f t="shared" ref="AG132:AH132" si="818">+AG145+AG226</f>
        <v>146929</v>
      </c>
      <c r="AH132" s="17">
        <f t="shared" si="818"/>
        <v>296681</v>
      </c>
      <c r="AI132" s="17">
        <f t="shared" ref="AI132:AJ132" si="819">+AI145+AI226</f>
        <v>158376</v>
      </c>
      <c r="AJ132" s="17">
        <f t="shared" si="819"/>
        <v>455057</v>
      </c>
      <c r="AK132" s="17">
        <f t="shared" ref="AK132:AL132" si="820">+AK145+AK226</f>
        <v>739979</v>
      </c>
      <c r="AL132" s="17">
        <f t="shared" si="820"/>
        <v>1195036</v>
      </c>
      <c r="AM132" s="17">
        <f t="shared" ref="AM132:AN132" si="821">+AM145+AM226</f>
        <v>168470</v>
      </c>
      <c r="AN132" s="17">
        <f t="shared" si="821"/>
        <v>1363506</v>
      </c>
      <c r="AO132" s="17">
        <f t="shared" ref="AO132:AP132" si="822">+AO145+AO226</f>
        <v>168053</v>
      </c>
      <c r="AP132" s="17">
        <f t="shared" si="822"/>
        <v>1531559</v>
      </c>
      <c r="AQ132" s="17">
        <f t="shared" ref="AQ132:AR132" si="823">+AQ145+AQ226</f>
        <v>168308</v>
      </c>
      <c r="AR132" s="17">
        <f t="shared" si="823"/>
        <v>1699867</v>
      </c>
      <c r="AS132" s="17">
        <f t="shared" ref="AS132:AT132" si="824">+AS145+AS226</f>
        <v>164606</v>
      </c>
      <c r="AT132" s="17">
        <f t="shared" si="824"/>
        <v>1864473</v>
      </c>
      <c r="AU132" s="17">
        <f t="shared" ref="AU132:AV132" si="825">+AU145+AU226</f>
        <v>170020</v>
      </c>
      <c r="AV132" s="17">
        <f t="shared" si="825"/>
        <v>2034493</v>
      </c>
      <c r="AW132" s="17">
        <f t="shared" ref="AW132:AX132" si="826">+AW145+AW226</f>
        <v>167753</v>
      </c>
      <c r="AX132" s="17">
        <f t="shared" si="826"/>
        <v>2202246</v>
      </c>
      <c r="AY132" s="17">
        <f t="shared" ref="AY132:AZ132" si="827">+AY145+AY226</f>
        <v>715901</v>
      </c>
      <c r="AZ132" s="17">
        <f t="shared" si="827"/>
        <v>2918147</v>
      </c>
      <c r="BA132" s="17">
        <f t="shared" ref="BA132:BB132" si="828">+BA145+BA226</f>
        <v>174809</v>
      </c>
      <c r="BB132" s="17">
        <f t="shared" si="828"/>
        <v>3092956</v>
      </c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</row>
    <row r="133" spans="1:114" ht="15.75">
      <c r="A133" s="8"/>
      <c r="B133" s="8"/>
      <c r="C133" s="8"/>
      <c r="D133" s="8" t="s">
        <v>73</v>
      </c>
      <c r="E133" s="8"/>
      <c r="F133" s="8"/>
      <c r="G133" s="57" t="s">
        <v>161</v>
      </c>
      <c r="H133" s="17">
        <f t="shared" ref="H133:N133" si="829">+H171+H259</f>
        <v>0</v>
      </c>
      <c r="I133" s="17">
        <f t="shared" si="829"/>
        <v>60447</v>
      </c>
      <c r="J133" s="17">
        <f t="shared" si="829"/>
        <v>60447</v>
      </c>
      <c r="K133" s="17">
        <f t="shared" si="829"/>
        <v>72346</v>
      </c>
      <c r="L133" s="17">
        <f t="shared" si="829"/>
        <v>132793</v>
      </c>
      <c r="M133" s="17">
        <f t="shared" si="829"/>
        <v>70778</v>
      </c>
      <c r="N133" s="17">
        <f t="shared" si="829"/>
        <v>203571</v>
      </c>
      <c r="O133" s="17">
        <f t="shared" ref="O133:T133" si="830">+O171+O259</f>
        <v>80184</v>
      </c>
      <c r="P133" s="17">
        <f t="shared" si="830"/>
        <v>283755</v>
      </c>
      <c r="Q133" s="17">
        <f t="shared" si="830"/>
        <v>51001</v>
      </c>
      <c r="R133" s="17">
        <f t="shared" si="830"/>
        <v>334756</v>
      </c>
      <c r="S133" s="17">
        <f t="shared" si="830"/>
        <v>84938</v>
      </c>
      <c r="T133" s="17">
        <f t="shared" si="830"/>
        <v>419694</v>
      </c>
      <c r="U133" s="17">
        <f t="shared" ref="U133:Z133" si="831">+U171+U259</f>
        <v>187613</v>
      </c>
      <c r="V133" s="17">
        <f t="shared" si="831"/>
        <v>607307</v>
      </c>
      <c r="W133" s="17">
        <f t="shared" si="831"/>
        <v>73607</v>
      </c>
      <c r="X133" s="17">
        <f t="shared" si="831"/>
        <v>680914</v>
      </c>
      <c r="Y133" s="17">
        <f t="shared" si="831"/>
        <v>48912</v>
      </c>
      <c r="Z133" s="17">
        <f t="shared" si="831"/>
        <v>729826</v>
      </c>
      <c r="AA133" s="17">
        <f t="shared" ref="AA133:AF133" si="832">+AA171+AA259</f>
        <v>62751</v>
      </c>
      <c r="AB133" s="17">
        <f t="shared" si="832"/>
        <v>792577</v>
      </c>
      <c r="AC133" s="17">
        <f t="shared" si="832"/>
        <v>77991</v>
      </c>
      <c r="AD133" s="17">
        <f t="shared" si="832"/>
        <v>0</v>
      </c>
      <c r="AE133" s="17">
        <f t="shared" si="832"/>
        <v>52757</v>
      </c>
      <c r="AF133" s="17">
        <f t="shared" si="832"/>
        <v>52757</v>
      </c>
      <c r="AG133" s="17">
        <f t="shared" ref="AG133:AH133" si="833">+AG171+AG259</f>
        <v>60152</v>
      </c>
      <c r="AH133" s="17">
        <f t="shared" si="833"/>
        <v>112909</v>
      </c>
      <c r="AI133" s="17">
        <f t="shared" ref="AI133:AJ133" si="834">+AI171+AI259</f>
        <v>48613</v>
      </c>
      <c r="AJ133" s="17">
        <f t="shared" si="834"/>
        <v>161522</v>
      </c>
      <c r="AK133" s="17">
        <f t="shared" ref="AK133:AL133" si="835">+AK171+AK259</f>
        <v>70075</v>
      </c>
      <c r="AL133" s="17">
        <f t="shared" si="835"/>
        <v>231597</v>
      </c>
      <c r="AM133" s="17">
        <f t="shared" ref="AM133:AN133" si="836">+AM171+AM259</f>
        <v>71146</v>
      </c>
      <c r="AN133" s="17">
        <f t="shared" si="836"/>
        <v>302743</v>
      </c>
      <c r="AO133" s="17">
        <f t="shared" ref="AO133:AP133" si="837">+AO171+AO259</f>
        <v>44248</v>
      </c>
      <c r="AP133" s="17">
        <f t="shared" si="837"/>
        <v>346991</v>
      </c>
      <c r="AQ133" s="17">
        <f t="shared" ref="AQ133:AR133" si="838">+AQ171+AQ259</f>
        <v>51553</v>
      </c>
      <c r="AR133" s="17">
        <f t="shared" si="838"/>
        <v>398544</v>
      </c>
      <c r="AS133" s="17">
        <f t="shared" ref="AS133:AT133" si="839">+AS171+AS259</f>
        <v>82572</v>
      </c>
      <c r="AT133" s="17">
        <f t="shared" si="839"/>
        <v>481116</v>
      </c>
      <c r="AU133" s="17">
        <f t="shared" ref="AU133:AV133" si="840">+AU171+AU259</f>
        <v>62201</v>
      </c>
      <c r="AV133" s="17">
        <f t="shared" si="840"/>
        <v>543317</v>
      </c>
      <c r="AW133" s="17">
        <f t="shared" ref="AW133:AX133" si="841">+AW171+AW259</f>
        <v>47267</v>
      </c>
      <c r="AX133" s="17">
        <f t="shared" si="841"/>
        <v>590584</v>
      </c>
      <c r="AY133" s="17">
        <f t="shared" ref="AY133:AZ133" si="842">+AY171+AY259</f>
        <v>64322</v>
      </c>
      <c r="AZ133" s="17">
        <f t="shared" si="842"/>
        <v>654906</v>
      </c>
      <c r="BA133" s="17">
        <f t="shared" ref="BA133:BB133" si="843">+BA171+BA259</f>
        <v>95776</v>
      </c>
      <c r="BB133" s="17">
        <f t="shared" si="843"/>
        <v>750682</v>
      </c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</row>
    <row r="134" spans="1:114" ht="15.75">
      <c r="A134" s="8"/>
      <c r="B134" s="8"/>
      <c r="C134" s="8"/>
      <c r="D134" s="8" t="s">
        <v>75</v>
      </c>
      <c r="E134" s="8"/>
      <c r="F134" s="8"/>
      <c r="G134" s="57" t="s">
        <v>162</v>
      </c>
      <c r="H134" s="17">
        <f t="shared" ref="H134:N134" si="844">+H294</f>
        <v>0</v>
      </c>
      <c r="I134" s="17">
        <f t="shared" si="844"/>
        <v>0</v>
      </c>
      <c r="J134" s="17">
        <f t="shared" si="844"/>
        <v>0</v>
      </c>
      <c r="K134" s="17">
        <f t="shared" si="844"/>
        <v>0</v>
      </c>
      <c r="L134" s="17">
        <f t="shared" si="844"/>
        <v>0</v>
      </c>
      <c r="M134" s="17">
        <f t="shared" si="844"/>
        <v>0</v>
      </c>
      <c r="N134" s="17">
        <f t="shared" si="844"/>
        <v>0</v>
      </c>
      <c r="O134" s="17">
        <f t="shared" ref="O134:T134" si="845">+O294</f>
        <v>0</v>
      </c>
      <c r="P134" s="17">
        <f t="shared" si="845"/>
        <v>0</v>
      </c>
      <c r="Q134" s="17">
        <f t="shared" si="845"/>
        <v>0</v>
      </c>
      <c r="R134" s="17">
        <f t="shared" si="845"/>
        <v>0</v>
      </c>
      <c r="S134" s="17">
        <f t="shared" si="845"/>
        <v>0</v>
      </c>
      <c r="T134" s="17">
        <f t="shared" si="845"/>
        <v>0</v>
      </c>
      <c r="U134" s="17">
        <f t="shared" ref="U134:Z134" si="846">+U294</f>
        <v>0</v>
      </c>
      <c r="V134" s="17">
        <f t="shared" si="846"/>
        <v>0</v>
      </c>
      <c r="W134" s="17">
        <f t="shared" si="846"/>
        <v>0</v>
      </c>
      <c r="X134" s="17">
        <f t="shared" si="846"/>
        <v>0</v>
      </c>
      <c r="Y134" s="17">
        <f t="shared" si="846"/>
        <v>0</v>
      </c>
      <c r="Z134" s="17">
        <f t="shared" si="846"/>
        <v>0</v>
      </c>
      <c r="AA134" s="17">
        <f t="shared" ref="AA134:AF134" si="847">+AA294</f>
        <v>0</v>
      </c>
      <c r="AB134" s="17">
        <f t="shared" si="847"/>
        <v>0</v>
      </c>
      <c r="AC134" s="17">
        <f t="shared" si="847"/>
        <v>0</v>
      </c>
      <c r="AD134" s="17">
        <f t="shared" si="847"/>
        <v>0</v>
      </c>
      <c r="AE134" s="17">
        <f t="shared" si="847"/>
        <v>0</v>
      </c>
      <c r="AF134" s="17">
        <f t="shared" si="847"/>
        <v>0</v>
      </c>
      <c r="AG134" s="17">
        <f t="shared" ref="AG134:AH134" si="848">+AG294</f>
        <v>0</v>
      </c>
      <c r="AH134" s="17">
        <f t="shared" si="848"/>
        <v>0</v>
      </c>
      <c r="AI134" s="17">
        <f t="shared" ref="AI134:AJ134" si="849">+AI294</f>
        <v>0</v>
      </c>
      <c r="AJ134" s="17">
        <f t="shared" si="849"/>
        <v>0</v>
      </c>
      <c r="AK134" s="17">
        <f t="shared" ref="AK134:AL134" si="850">+AK294</f>
        <v>0</v>
      </c>
      <c r="AL134" s="17">
        <f t="shared" si="850"/>
        <v>0</v>
      </c>
      <c r="AM134" s="17">
        <f t="shared" ref="AM134:AN134" si="851">+AM294</f>
        <v>0</v>
      </c>
      <c r="AN134" s="17">
        <f t="shared" si="851"/>
        <v>0</v>
      </c>
      <c r="AO134" s="17">
        <f t="shared" ref="AO134:AP134" si="852">+AO294</f>
        <v>0</v>
      </c>
      <c r="AP134" s="17">
        <f t="shared" si="852"/>
        <v>0</v>
      </c>
      <c r="AQ134" s="17">
        <f t="shared" ref="AQ134:AR134" si="853">+AQ294</f>
        <v>0</v>
      </c>
      <c r="AR134" s="17">
        <f t="shared" si="853"/>
        <v>0</v>
      </c>
      <c r="AS134" s="17">
        <f t="shared" ref="AS134:AT134" si="854">+AS294</f>
        <v>0</v>
      </c>
      <c r="AT134" s="17">
        <f t="shared" si="854"/>
        <v>0</v>
      </c>
      <c r="AU134" s="17">
        <f t="shared" ref="AU134:AV134" si="855">+AU294</f>
        <v>0</v>
      </c>
      <c r="AV134" s="17">
        <f t="shared" si="855"/>
        <v>0</v>
      </c>
      <c r="AW134" s="17">
        <f t="shared" ref="AW134:AX134" si="856">+AW294</f>
        <v>0</v>
      </c>
      <c r="AX134" s="17">
        <f t="shared" si="856"/>
        <v>0</v>
      </c>
      <c r="AY134" s="17">
        <f t="shared" ref="AY134:AZ134" si="857">+AY294</f>
        <v>0</v>
      </c>
      <c r="AZ134" s="17">
        <f t="shared" si="857"/>
        <v>0</v>
      </c>
      <c r="BA134" s="17">
        <f t="shared" ref="BA134:BB134" si="858">+BA294</f>
        <v>0</v>
      </c>
      <c r="BB134" s="17">
        <f t="shared" si="858"/>
        <v>0</v>
      </c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</row>
    <row r="135" spans="1:114" ht="15.75">
      <c r="A135" s="8"/>
      <c r="B135" s="8"/>
      <c r="C135" s="8"/>
      <c r="D135" s="8" t="s">
        <v>77</v>
      </c>
      <c r="E135" s="8"/>
      <c r="F135" s="8"/>
      <c r="G135" s="57" t="s">
        <v>163</v>
      </c>
      <c r="H135" s="17">
        <f t="shared" ref="H135:N135" si="859">+H201</f>
        <v>0</v>
      </c>
      <c r="I135" s="17">
        <f t="shared" si="859"/>
        <v>0</v>
      </c>
      <c r="J135" s="17">
        <f t="shared" si="859"/>
        <v>0</v>
      </c>
      <c r="K135" s="17">
        <f t="shared" si="859"/>
        <v>0</v>
      </c>
      <c r="L135" s="17">
        <f t="shared" si="859"/>
        <v>0</v>
      </c>
      <c r="M135" s="17">
        <f t="shared" si="859"/>
        <v>0</v>
      </c>
      <c r="N135" s="17">
        <f t="shared" si="859"/>
        <v>0</v>
      </c>
      <c r="O135" s="17">
        <f t="shared" ref="O135:T135" si="860">+O201</f>
        <v>0</v>
      </c>
      <c r="P135" s="17">
        <f t="shared" si="860"/>
        <v>0</v>
      </c>
      <c r="Q135" s="17">
        <f t="shared" si="860"/>
        <v>0</v>
      </c>
      <c r="R135" s="17">
        <f t="shared" si="860"/>
        <v>0</v>
      </c>
      <c r="S135" s="17">
        <f t="shared" si="860"/>
        <v>0</v>
      </c>
      <c r="T135" s="17">
        <f t="shared" si="860"/>
        <v>0</v>
      </c>
      <c r="U135" s="17">
        <f t="shared" ref="U135:Z135" si="861">+U201</f>
        <v>0</v>
      </c>
      <c r="V135" s="17">
        <f t="shared" si="861"/>
        <v>0</v>
      </c>
      <c r="W135" s="17">
        <f t="shared" si="861"/>
        <v>0</v>
      </c>
      <c r="X135" s="17">
        <f t="shared" si="861"/>
        <v>0</v>
      </c>
      <c r="Y135" s="17">
        <f t="shared" si="861"/>
        <v>0</v>
      </c>
      <c r="Z135" s="17">
        <f t="shared" si="861"/>
        <v>0</v>
      </c>
      <c r="AA135" s="17">
        <f t="shared" ref="AA135:AF135" si="862">+AA201</f>
        <v>0</v>
      </c>
      <c r="AB135" s="17">
        <f t="shared" si="862"/>
        <v>0</v>
      </c>
      <c r="AC135" s="17">
        <f t="shared" si="862"/>
        <v>0</v>
      </c>
      <c r="AD135" s="17">
        <f t="shared" si="862"/>
        <v>0</v>
      </c>
      <c r="AE135" s="17">
        <f t="shared" si="862"/>
        <v>0</v>
      </c>
      <c r="AF135" s="17">
        <f t="shared" si="862"/>
        <v>0</v>
      </c>
      <c r="AG135" s="17">
        <f t="shared" ref="AG135:AH135" si="863">+AG201</f>
        <v>0</v>
      </c>
      <c r="AH135" s="17">
        <f t="shared" si="863"/>
        <v>0</v>
      </c>
      <c r="AI135" s="17">
        <f t="shared" ref="AI135:AJ135" si="864">+AI201</f>
        <v>0</v>
      </c>
      <c r="AJ135" s="17">
        <f t="shared" si="864"/>
        <v>0</v>
      </c>
      <c r="AK135" s="17">
        <f t="shared" ref="AK135:AL135" si="865">+AK201</f>
        <v>0</v>
      </c>
      <c r="AL135" s="17">
        <f t="shared" si="865"/>
        <v>0</v>
      </c>
      <c r="AM135" s="17">
        <f t="shared" ref="AM135:AN135" si="866">+AM201</f>
        <v>0</v>
      </c>
      <c r="AN135" s="17">
        <f t="shared" si="866"/>
        <v>0</v>
      </c>
      <c r="AO135" s="17">
        <f t="shared" ref="AO135:AP135" si="867">+AO201</f>
        <v>0</v>
      </c>
      <c r="AP135" s="17">
        <f t="shared" si="867"/>
        <v>0</v>
      </c>
      <c r="AQ135" s="17">
        <f t="shared" ref="AQ135:AR135" si="868">+AQ201</f>
        <v>0</v>
      </c>
      <c r="AR135" s="17">
        <f t="shared" si="868"/>
        <v>0</v>
      </c>
      <c r="AS135" s="17">
        <f t="shared" ref="AS135:AT135" si="869">+AS201</f>
        <v>0</v>
      </c>
      <c r="AT135" s="17">
        <f t="shared" si="869"/>
        <v>0</v>
      </c>
      <c r="AU135" s="17">
        <f t="shared" ref="AU135:AV135" si="870">+AU201</f>
        <v>0</v>
      </c>
      <c r="AV135" s="17">
        <f t="shared" si="870"/>
        <v>0</v>
      </c>
      <c r="AW135" s="17">
        <f t="shared" ref="AW135:AX135" si="871">+AW201</f>
        <v>0</v>
      </c>
      <c r="AX135" s="17">
        <f t="shared" si="871"/>
        <v>0</v>
      </c>
      <c r="AY135" s="17">
        <f t="shared" ref="AY135:AZ135" si="872">+AY201</f>
        <v>0</v>
      </c>
      <c r="AZ135" s="17">
        <f t="shared" si="872"/>
        <v>0</v>
      </c>
      <c r="BA135" s="17">
        <f t="shared" ref="BA135:BB135" si="873">+BA201</f>
        <v>0</v>
      </c>
      <c r="BB135" s="17">
        <f t="shared" si="873"/>
        <v>0</v>
      </c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</row>
    <row r="136" spans="1:114" ht="31.5">
      <c r="A136" s="8"/>
      <c r="B136" s="8"/>
      <c r="C136" s="8"/>
      <c r="D136" s="8">
        <v>51</v>
      </c>
      <c r="E136" s="8"/>
      <c r="F136" s="8"/>
      <c r="G136" s="57" t="s">
        <v>164</v>
      </c>
      <c r="H136" s="17">
        <f t="shared" ref="H136:N136" si="874">+H203+H297</f>
        <v>0</v>
      </c>
      <c r="I136" s="17">
        <f t="shared" si="874"/>
        <v>643970</v>
      </c>
      <c r="J136" s="17">
        <f t="shared" si="874"/>
        <v>643970</v>
      </c>
      <c r="K136" s="17">
        <f t="shared" si="874"/>
        <v>730872</v>
      </c>
      <c r="L136" s="17">
        <f t="shared" si="874"/>
        <v>1374842</v>
      </c>
      <c r="M136" s="17">
        <f t="shared" si="874"/>
        <v>738858</v>
      </c>
      <c r="N136" s="17">
        <f t="shared" si="874"/>
        <v>2113700</v>
      </c>
      <c r="O136" s="17">
        <f t="shared" ref="O136:T136" si="875">+O203+O297</f>
        <v>711346</v>
      </c>
      <c r="P136" s="17">
        <f t="shared" si="875"/>
        <v>2825046</v>
      </c>
      <c r="Q136" s="17">
        <f t="shared" si="875"/>
        <v>630415</v>
      </c>
      <c r="R136" s="17">
        <f t="shared" si="875"/>
        <v>3455461</v>
      </c>
      <c r="S136" s="17">
        <f t="shared" si="875"/>
        <v>596917</v>
      </c>
      <c r="T136" s="17">
        <f t="shared" si="875"/>
        <v>4052378</v>
      </c>
      <c r="U136" s="17">
        <f t="shared" ref="U136:Z136" si="876">+U203+U297</f>
        <v>533322</v>
      </c>
      <c r="V136" s="17">
        <f t="shared" si="876"/>
        <v>4585700</v>
      </c>
      <c r="W136" s="17">
        <f t="shared" si="876"/>
        <v>501259</v>
      </c>
      <c r="X136" s="17">
        <f t="shared" si="876"/>
        <v>5086959</v>
      </c>
      <c r="Y136" s="17">
        <f t="shared" si="876"/>
        <v>622726</v>
      </c>
      <c r="Z136" s="17">
        <f t="shared" si="876"/>
        <v>5709685</v>
      </c>
      <c r="AA136" s="17">
        <f t="shared" ref="AA136:AF136" si="877">+AA203+AA297</f>
        <v>638596</v>
      </c>
      <c r="AB136" s="17">
        <f t="shared" si="877"/>
        <v>6348281</v>
      </c>
      <c r="AC136" s="17">
        <f t="shared" si="877"/>
        <v>652150</v>
      </c>
      <c r="AD136" s="17">
        <f t="shared" si="877"/>
        <v>0</v>
      </c>
      <c r="AE136" s="17">
        <f t="shared" si="877"/>
        <v>454456</v>
      </c>
      <c r="AF136" s="17">
        <f t="shared" si="877"/>
        <v>454456</v>
      </c>
      <c r="AG136" s="17">
        <f t="shared" ref="AG136:AH136" si="878">+AG203+AG297</f>
        <v>468718</v>
      </c>
      <c r="AH136" s="17">
        <f t="shared" si="878"/>
        <v>923174</v>
      </c>
      <c r="AI136" s="17">
        <f t="shared" ref="AI136:AJ136" si="879">+AI203+AI297</f>
        <v>430932</v>
      </c>
      <c r="AJ136" s="17">
        <f t="shared" si="879"/>
        <v>1354106</v>
      </c>
      <c r="AK136" s="17">
        <f t="shared" ref="AK136:AL136" si="880">+AK203+AK297</f>
        <v>402202</v>
      </c>
      <c r="AL136" s="17">
        <f t="shared" si="880"/>
        <v>1756308</v>
      </c>
      <c r="AM136" s="17">
        <f t="shared" ref="AM136:AN136" si="881">+AM203+AM297</f>
        <v>334620</v>
      </c>
      <c r="AN136" s="17">
        <f t="shared" si="881"/>
        <v>2090928</v>
      </c>
      <c r="AO136" s="17">
        <f t="shared" ref="AO136:AP136" si="882">+AO203+AO297</f>
        <v>329329</v>
      </c>
      <c r="AP136" s="17">
        <f t="shared" si="882"/>
        <v>2420257</v>
      </c>
      <c r="AQ136" s="17">
        <f t="shared" ref="AQ136:AR136" si="883">+AQ203+AQ297</f>
        <v>318239</v>
      </c>
      <c r="AR136" s="17">
        <f t="shared" si="883"/>
        <v>2738496</v>
      </c>
      <c r="AS136" s="17">
        <f t="shared" ref="AS136:AT136" si="884">+AS203+AS297</f>
        <v>310164</v>
      </c>
      <c r="AT136" s="17">
        <f t="shared" si="884"/>
        <v>3048660</v>
      </c>
      <c r="AU136" s="17">
        <f t="shared" ref="AU136:AV136" si="885">+AU203+AU297</f>
        <v>450491</v>
      </c>
      <c r="AV136" s="17">
        <f t="shared" si="885"/>
        <v>3499151</v>
      </c>
      <c r="AW136" s="17">
        <f t="shared" ref="AW136:AX136" si="886">+AW203+AW297</f>
        <v>400773</v>
      </c>
      <c r="AX136" s="17">
        <f t="shared" si="886"/>
        <v>3899924</v>
      </c>
      <c r="AY136" s="17">
        <f t="shared" ref="AY136:AZ136" si="887">+AY203+AY297</f>
        <v>326996</v>
      </c>
      <c r="AZ136" s="17">
        <f t="shared" si="887"/>
        <v>4226920</v>
      </c>
      <c r="BA136" s="17">
        <f t="shared" ref="BA136:BB136" si="888">+BA203+BA297</f>
        <v>311994</v>
      </c>
      <c r="BB136" s="17">
        <f t="shared" si="888"/>
        <v>4538914</v>
      </c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</row>
    <row r="137" spans="1:114" ht="15.75">
      <c r="A137" s="8"/>
      <c r="B137" s="8"/>
      <c r="C137" s="8"/>
      <c r="D137" s="8">
        <v>57</v>
      </c>
      <c r="E137" s="8"/>
      <c r="F137" s="8"/>
      <c r="G137" s="57" t="s">
        <v>165</v>
      </c>
      <c r="H137" s="17">
        <f t="shared" ref="H137:N137" si="889">+H206+H302</f>
        <v>0</v>
      </c>
      <c r="I137" s="17">
        <f t="shared" si="889"/>
        <v>1758313</v>
      </c>
      <c r="J137" s="17">
        <f t="shared" si="889"/>
        <v>1758313</v>
      </c>
      <c r="K137" s="17">
        <f t="shared" si="889"/>
        <v>1910977</v>
      </c>
      <c r="L137" s="17">
        <f t="shared" si="889"/>
        <v>3669290</v>
      </c>
      <c r="M137" s="17">
        <f t="shared" si="889"/>
        <v>1918338</v>
      </c>
      <c r="N137" s="17">
        <f t="shared" si="889"/>
        <v>5587628</v>
      </c>
      <c r="O137" s="17">
        <f t="shared" ref="O137:T137" si="890">+O206+O302</f>
        <v>1843875</v>
      </c>
      <c r="P137" s="17">
        <f t="shared" si="890"/>
        <v>7431503</v>
      </c>
      <c r="Q137" s="17">
        <f t="shared" si="890"/>
        <v>1657602</v>
      </c>
      <c r="R137" s="17">
        <f t="shared" si="890"/>
        <v>9089105</v>
      </c>
      <c r="S137" s="17">
        <f t="shared" si="890"/>
        <v>1518803</v>
      </c>
      <c r="T137" s="17">
        <f t="shared" si="890"/>
        <v>10607908</v>
      </c>
      <c r="U137" s="17">
        <f t="shared" ref="U137:Z137" si="891">+U206+U302</f>
        <v>1410638</v>
      </c>
      <c r="V137" s="17">
        <f t="shared" si="891"/>
        <v>12018546</v>
      </c>
      <c r="W137" s="17">
        <f t="shared" si="891"/>
        <v>1323133</v>
      </c>
      <c r="X137" s="17">
        <f t="shared" si="891"/>
        <v>13341679</v>
      </c>
      <c r="Y137" s="17">
        <f t="shared" si="891"/>
        <v>1617046</v>
      </c>
      <c r="Z137" s="17">
        <f t="shared" si="891"/>
        <v>14958725</v>
      </c>
      <c r="AA137" s="17">
        <f t="shared" ref="AA137:AF137" si="892">+AA206+AA302</f>
        <v>1661629</v>
      </c>
      <c r="AB137" s="17">
        <f t="shared" si="892"/>
        <v>16620354</v>
      </c>
      <c r="AC137" s="17">
        <f t="shared" si="892"/>
        <v>1671431</v>
      </c>
      <c r="AD137" s="17">
        <f t="shared" si="892"/>
        <v>0</v>
      </c>
      <c r="AE137" s="17">
        <f t="shared" si="892"/>
        <v>1403414</v>
      </c>
      <c r="AF137" s="17">
        <f t="shared" si="892"/>
        <v>1403414</v>
      </c>
      <c r="AG137" s="17">
        <f t="shared" ref="AG137:AH137" si="893">+AG206+AG302</f>
        <v>1455133</v>
      </c>
      <c r="AH137" s="17">
        <f t="shared" si="893"/>
        <v>2858547</v>
      </c>
      <c r="AI137" s="17">
        <f t="shared" ref="AI137:AJ137" si="894">+AI206+AI302</f>
        <v>1332908</v>
      </c>
      <c r="AJ137" s="17">
        <f t="shared" si="894"/>
        <v>4191455</v>
      </c>
      <c r="AK137" s="17">
        <f t="shared" ref="AK137:AL137" si="895">+AK206+AK302</f>
        <v>1230074</v>
      </c>
      <c r="AL137" s="17">
        <f t="shared" si="895"/>
        <v>5421529</v>
      </c>
      <c r="AM137" s="17">
        <f t="shared" ref="AM137:AN137" si="896">+AM206+AM302</f>
        <v>1077112</v>
      </c>
      <c r="AN137" s="17">
        <f t="shared" si="896"/>
        <v>6498641</v>
      </c>
      <c r="AO137" s="17">
        <f t="shared" ref="AO137:AP137" si="897">+AO206+AO302</f>
        <v>1014728</v>
      </c>
      <c r="AP137" s="17">
        <f t="shared" si="897"/>
        <v>7513369</v>
      </c>
      <c r="AQ137" s="17">
        <f t="shared" ref="AQ137:AR137" si="898">+AQ206+AQ302</f>
        <v>945233</v>
      </c>
      <c r="AR137" s="17">
        <f t="shared" si="898"/>
        <v>8458602</v>
      </c>
      <c r="AS137" s="17">
        <f t="shared" ref="AS137:AT137" si="899">+AS206+AS302</f>
        <v>934339</v>
      </c>
      <c r="AT137" s="17">
        <f t="shared" si="899"/>
        <v>9392941</v>
      </c>
      <c r="AU137" s="17">
        <f t="shared" ref="AU137:AV137" si="900">+AU206+AU302</f>
        <v>1389548</v>
      </c>
      <c r="AV137" s="17">
        <f t="shared" si="900"/>
        <v>10782489</v>
      </c>
      <c r="AW137" s="17">
        <f t="shared" ref="AW137:AX137" si="901">+AW206+AW302</f>
        <v>1308688</v>
      </c>
      <c r="AX137" s="17">
        <f t="shared" si="901"/>
        <v>12091177</v>
      </c>
      <c r="AY137" s="17">
        <f t="shared" ref="AY137:AZ137" si="902">+AY206+AY302</f>
        <v>1005877.5</v>
      </c>
      <c r="AZ137" s="17">
        <f t="shared" si="902"/>
        <v>13097054.5</v>
      </c>
      <c r="BA137" s="17">
        <f t="shared" ref="BA137:BB137" si="903">+BA206+BA302</f>
        <v>1019264</v>
      </c>
      <c r="BB137" s="17">
        <f t="shared" si="903"/>
        <v>14116318.5</v>
      </c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</row>
    <row r="138" spans="1:114" ht="15.75">
      <c r="A138" s="8"/>
      <c r="B138" s="8"/>
      <c r="C138" s="8"/>
      <c r="D138" s="8" t="s">
        <v>94</v>
      </c>
      <c r="E138" s="8"/>
      <c r="F138" s="8"/>
      <c r="G138" s="57" t="s">
        <v>166</v>
      </c>
      <c r="H138" s="17">
        <f t="shared" ref="H138:BB138" si="904">+H139</f>
        <v>0</v>
      </c>
      <c r="I138" s="17">
        <f t="shared" si="904"/>
        <v>0</v>
      </c>
      <c r="J138" s="17">
        <f t="shared" si="904"/>
        <v>0</v>
      </c>
      <c r="K138" s="17">
        <f t="shared" si="904"/>
        <v>0</v>
      </c>
      <c r="L138" s="17">
        <f t="shared" si="904"/>
        <v>0</v>
      </c>
      <c r="M138" s="17">
        <f t="shared" si="904"/>
        <v>0</v>
      </c>
      <c r="N138" s="17">
        <f t="shared" si="904"/>
        <v>0</v>
      </c>
      <c r="O138" s="17">
        <f t="shared" si="904"/>
        <v>0</v>
      </c>
      <c r="P138" s="17">
        <f t="shared" si="904"/>
        <v>0</v>
      </c>
      <c r="Q138" s="17">
        <f t="shared" si="904"/>
        <v>0</v>
      </c>
      <c r="R138" s="17">
        <f t="shared" si="904"/>
        <v>0</v>
      </c>
      <c r="S138" s="17">
        <f t="shared" si="904"/>
        <v>0</v>
      </c>
      <c r="T138" s="17">
        <f t="shared" si="904"/>
        <v>0</v>
      </c>
      <c r="U138" s="17">
        <f t="shared" si="904"/>
        <v>0</v>
      </c>
      <c r="V138" s="17">
        <f t="shared" si="904"/>
        <v>0</v>
      </c>
      <c r="W138" s="17">
        <f t="shared" si="904"/>
        <v>0</v>
      </c>
      <c r="X138" s="17">
        <f t="shared" si="904"/>
        <v>0</v>
      </c>
      <c r="Y138" s="17">
        <f t="shared" si="904"/>
        <v>0</v>
      </c>
      <c r="Z138" s="17">
        <f t="shared" si="904"/>
        <v>0</v>
      </c>
      <c r="AA138" s="17">
        <f t="shared" si="904"/>
        <v>0</v>
      </c>
      <c r="AB138" s="17">
        <f t="shared" si="904"/>
        <v>0</v>
      </c>
      <c r="AC138" s="17">
        <f t="shared" si="904"/>
        <v>9989</v>
      </c>
      <c r="AD138" s="17">
        <f t="shared" si="904"/>
        <v>0</v>
      </c>
      <c r="AE138" s="17">
        <f t="shared" si="904"/>
        <v>0</v>
      </c>
      <c r="AF138" s="17">
        <f t="shared" si="904"/>
        <v>0</v>
      </c>
      <c r="AG138" s="17">
        <f t="shared" si="904"/>
        <v>0</v>
      </c>
      <c r="AH138" s="17">
        <f t="shared" si="904"/>
        <v>0</v>
      </c>
      <c r="AI138" s="17">
        <f t="shared" si="904"/>
        <v>0</v>
      </c>
      <c r="AJ138" s="17">
        <f t="shared" si="904"/>
        <v>0</v>
      </c>
      <c r="AK138" s="17">
        <f t="shared" si="904"/>
        <v>0</v>
      </c>
      <c r="AL138" s="17">
        <f t="shared" si="904"/>
        <v>0</v>
      </c>
      <c r="AM138" s="17">
        <f t="shared" si="904"/>
        <v>0</v>
      </c>
      <c r="AN138" s="17">
        <f t="shared" si="904"/>
        <v>0</v>
      </c>
      <c r="AO138" s="17">
        <f t="shared" si="904"/>
        <v>0</v>
      </c>
      <c r="AP138" s="17">
        <f t="shared" si="904"/>
        <v>0</v>
      </c>
      <c r="AQ138" s="17">
        <f t="shared" si="904"/>
        <v>0</v>
      </c>
      <c r="AR138" s="17">
        <f t="shared" si="904"/>
        <v>0</v>
      </c>
      <c r="AS138" s="17">
        <f t="shared" si="904"/>
        <v>0</v>
      </c>
      <c r="AT138" s="17">
        <f t="shared" si="904"/>
        <v>0</v>
      </c>
      <c r="AU138" s="17">
        <f t="shared" si="904"/>
        <v>0</v>
      </c>
      <c r="AV138" s="17">
        <f t="shared" si="904"/>
        <v>0</v>
      </c>
      <c r="AW138" s="17">
        <f t="shared" si="904"/>
        <v>0</v>
      </c>
      <c r="AX138" s="17">
        <f t="shared" si="904"/>
        <v>0</v>
      </c>
      <c r="AY138" s="17">
        <f t="shared" si="904"/>
        <v>0</v>
      </c>
      <c r="AZ138" s="17">
        <f t="shared" si="904"/>
        <v>0</v>
      </c>
      <c r="BA138" s="17">
        <f t="shared" si="904"/>
        <v>0</v>
      </c>
      <c r="BB138" s="17">
        <f t="shared" si="904"/>
        <v>0</v>
      </c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</row>
    <row r="139" spans="1:114" ht="15.75">
      <c r="A139" s="8"/>
      <c r="B139" s="8"/>
      <c r="C139" s="8"/>
      <c r="D139" s="8">
        <v>71</v>
      </c>
      <c r="E139" s="8"/>
      <c r="F139" s="8"/>
      <c r="G139" s="57" t="s">
        <v>167</v>
      </c>
      <c r="H139" s="17">
        <f t="shared" ref="H139:N139" si="905">+H211+H337</f>
        <v>0</v>
      </c>
      <c r="I139" s="17">
        <f t="shared" si="905"/>
        <v>0</v>
      </c>
      <c r="J139" s="17">
        <f t="shared" si="905"/>
        <v>0</v>
      </c>
      <c r="K139" s="17">
        <f t="shared" si="905"/>
        <v>0</v>
      </c>
      <c r="L139" s="17">
        <f t="shared" si="905"/>
        <v>0</v>
      </c>
      <c r="M139" s="17">
        <f t="shared" si="905"/>
        <v>0</v>
      </c>
      <c r="N139" s="17">
        <f t="shared" si="905"/>
        <v>0</v>
      </c>
      <c r="O139" s="17">
        <f t="shared" ref="O139:T139" si="906">+O211+O337</f>
        <v>0</v>
      </c>
      <c r="P139" s="17">
        <f t="shared" si="906"/>
        <v>0</v>
      </c>
      <c r="Q139" s="17">
        <f t="shared" si="906"/>
        <v>0</v>
      </c>
      <c r="R139" s="17">
        <f t="shared" si="906"/>
        <v>0</v>
      </c>
      <c r="S139" s="17">
        <f t="shared" si="906"/>
        <v>0</v>
      </c>
      <c r="T139" s="17">
        <f t="shared" si="906"/>
        <v>0</v>
      </c>
      <c r="U139" s="17">
        <f t="shared" ref="U139:Z139" si="907">+U211+U337</f>
        <v>0</v>
      </c>
      <c r="V139" s="17">
        <f t="shared" si="907"/>
        <v>0</v>
      </c>
      <c r="W139" s="17">
        <f t="shared" si="907"/>
        <v>0</v>
      </c>
      <c r="X139" s="17">
        <f t="shared" si="907"/>
        <v>0</v>
      </c>
      <c r="Y139" s="17">
        <f t="shared" si="907"/>
        <v>0</v>
      </c>
      <c r="Z139" s="17">
        <f t="shared" si="907"/>
        <v>0</v>
      </c>
      <c r="AA139" s="17">
        <f t="shared" ref="AA139:AF139" si="908">+AA211+AA337</f>
        <v>0</v>
      </c>
      <c r="AB139" s="17">
        <f t="shared" si="908"/>
        <v>0</v>
      </c>
      <c r="AC139" s="17">
        <f t="shared" si="908"/>
        <v>9989</v>
      </c>
      <c r="AD139" s="17">
        <f t="shared" si="908"/>
        <v>0</v>
      </c>
      <c r="AE139" s="17">
        <f t="shared" si="908"/>
        <v>0</v>
      </c>
      <c r="AF139" s="17">
        <f t="shared" si="908"/>
        <v>0</v>
      </c>
      <c r="AG139" s="17">
        <f t="shared" ref="AG139:AH139" si="909">+AG211+AG337</f>
        <v>0</v>
      </c>
      <c r="AH139" s="17">
        <f t="shared" si="909"/>
        <v>0</v>
      </c>
      <c r="AI139" s="17">
        <f t="shared" ref="AI139:AJ139" si="910">+AI211+AI337</f>
        <v>0</v>
      </c>
      <c r="AJ139" s="17">
        <f t="shared" si="910"/>
        <v>0</v>
      </c>
      <c r="AK139" s="17">
        <f t="shared" ref="AK139:AL139" si="911">+AK211+AK337</f>
        <v>0</v>
      </c>
      <c r="AL139" s="17">
        <f t="shared" si="911"/>
        <v>0</v>
      </c>
      <c r="AM139" s="17">
        <f t="shared" ref="AM139:AN139" si="912">+AM211+AM337</f>
        <v>0</v>
      </c>
      <c r="AN139" s="17">
        <f t="shared" si="912"/>
        <v>0</v>
      </c>
      <c r="AO139" s="17">
        <f t="shared" ref="AO139:AP139" si="913">+AO211+AO337</f>
        <v>0</v>
      </c>
      <c r="AP139" s="17">
        <f t="shared" si="913"/>
        <v>0</v>
      </c>
      <c r="AQ139" s="17">
        <f t="shared" ref="AQ139:AR139" si="914">+AQ211+AQ337</f>
        <v>0</v>
      </c>
      <c r="AR139" s="17">
        <f t="shared" si="914"/>
        <v>0</v>
      </c>
      <c r="AS139" s="17">
        <f t="shared" ref="AS139:AT139" si="915">+AS211+AS337</f>
        <v>0</v>
      </c>
      <c r="AT139" s="17">
        <f t="shared" si="915"/>
        <v>0</v>
      </c>
      <c r="AU139" s="17">
        <f t="shared" ref="AU139:AV139" si="916">+AU211+AU337</f>
        <v>0</v>
      </c>
      <c r="AV139" s="17">
        <f t="shared" si="916"/>
        <v>0</v>
      </c>
      <c r="AW139" s="17">
        <f t="shared" ref="AW139:AX139" si="917">+AW211+AW337</f>
        <v>0</v>
      </c>
      <c r="AX139" s="17">
        <f t="shared" si="917"/>
        <v>0</v>
      </c>
      <c r="AY139" s="17">
        <f t="shared" ref="AY139:AZ139" si="918">+AY211+AY337</f>
        <v>0</v>
      </c>
      <c r="AZ139" s="17">
        <f t="shared" si="918"/>
        <v>0</v>
      </c>
      <c r="BA139" s="17">
        <f t="shared" ref="BA139:BB139" si="919">+BA211+BA337</f>
        <v>0</v>
      </c>
      <c r="BB139" s="17">
        <f t="shared" si="919"/>
        <v>0</v>
      </c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</row>
    <row r="140" spans="1:114" ht="15.75">
      <c r="A140" s="8"/>
      <c r="B140" s="8"/>
      <c r="C140" s="8"/>
      <c r="D140" s="8">
        <v>79</v>
      </c>
      <c r="E140" s="8"/>
      <c r="F140" s="8"/>
      <c r="G140" s="57" t="s">
        <v>168</v>
      </c>
      <c r="H140" s="17">
        <f t="shared" ref="H140:BB140" si="920">+H141</f>
        <v>0</v>
      </c>
      <c r="I140" s="17">
        <f t="shared" si="920"/>
        <v>0</v>
      </c>
      <c r="J140" s="17">
        <f t="shared" si="920"/>
        <v>0</v>
      </c>
      <c r="K140" s="17">
        <f t="shared" si="920"/>
        <v>0</v>
      </c>
      <c r="L140" s="17">
        <f t="shared" si="920"/>
        <v>0</v>
      </c>
      <c r="M140" s="17">
        <f t="shared" si="920"/>
        <v>0</v>
      </c>
      <c r="N140" s="17">
        <f t="shared" si="920"/>
        <v>0</v>
      </c>
      <c r="O140" s="17">
        <f t="shared" si="920"/>
        <v>0</v>
      </c>
      <c r="P140" s="17">
        <f t="shared" si="920"/>
        <v>0</v>
      </c>
      <c r="Q140" s="17">
        <f t="shared" si="920"/>
        <v>0</v>
      </c>
      <c r="R140" s="17">
        <f t="shared" si="920"/>
        <v>0</v>
      </c>
      <c r="S140" s="17">
        <f t="shared" si="920"/>
        <v>0</v>
      </c>
      <c r="T140" s="17">
        <f t="shared" si="920"/>
        <v>0</v>
      </c>
      <c r="U140" s="17">
        <f t="shared" si="920"/>
        <v>0</v>
      </c>
      <c r="V140" s="17">
        <f t="shared" si="920"/>
        <v>0</v>
      </c>
      <c r="W140" s="17">
        <f t="shared" si="920"/>
        <v>0</v>
      </c>
      <c r="X140" s="17">
        <f t="shared" si="920"/>
        <v>0</v>
      </c>
      <c r="Y140" s="17">
        <f t="shared" si="920"/>
        <v>0</v>
      </c>
      <c r="Z140" s="17">
        <f t="shared" si="920"/>
        <v>0</v>
      </c>
      <c r="AA140" s="17">
        <f t="shared" si="920"/>
        <v>0</v>
      </c>
      <c r="AB140" s="17">
        <f t="shared" si="920"/>
        <v>0</v>
      </c>
      <c r="AC140" s="17">
        <f t="shared" si="920"/>
        <v>0</v>
      </c>
      <c r="AD140" s="17">
        <f t="shared" si="920"/>
        <v>0</v>
      </c>
      <c r="AE140" s="17">
        <f t="shared" si="920"/>
        <v>0</v>
      </c>
      <c r="AF140" s="17">
        <f t="shared" si="920"/>
        <v>0</v>
      </c>
      <c r="AG140" s="17">
        <f t="shared" si="920"/>
        <v>0</v>
      </c>
      <c r="AH140" s="17">
        <f t="shared" si="920"/>
        <v>0</v>
      </c>
      <c r="AI140" s="17">
        <f t="shared" si="920"/>
        <v>0</v>
      </c>
      <c r="AJ140" s="17">
        <f t="shared" si="920"/>
        <v>0</v>
      </c>
      <c r="AK140" s="17">
        <f t="shared" si="920"/>
        <v>0</v>
      </c>
      <c r="AL140" s="17">
        <f t="shared" si="920"/>
        <v>0</v>
      </c>
      <c r="AM140" s="17">
        <f t="shared" si="920"/>
        <v>0</v>
      </c>
      <c r="AN140" s="17">
        <f t="shared" si="920"/>
        <v>0</v>
      </c>
      <c r="AO140" s="17">
        <f t="shared" si="920"/>
        <v>0</v>
      </c>
      <c r="AP140" s="17">
        <f t="shared" si="920"/>
        <v>0</v>
      </c>
      <c r="AQ140" s="17">
        <f t="shared" si="920"/>
        <v>0</v>
      </c>
      <c r="AR140" s="17">
        <f t="shared" si="920"/>
        <v>0</v>
      </c>
      <c r="AS140" s="17">
        <f t="shared" si="920"/>
        <v>0</v>
      </c>
      <c r="AT140" s="17">
        <f t="shared" si="920"/>
        <v>0</v>
      </c>
      <c r="AU140" s="17">
        <f t="shared" si="920"/>
        <v>0</v>
      </c>
      <c r="AV140" s="17">
        <f t="shared" si="920"/>
        <v>0</v>
      </c>
      <c r="AW140" s="17">
        <f t="shared" si="920"/>
        <v>0</v>
      </c>
      <c r="AX140" s="17">
        <f t="shared" si="920"/>
        <v>0</v>
      </c>
      <c r="AY140" s="17">
        <f t="shared" si="920"/>
        <v>0</v>
      </c>
      <c r="AZ140" s="17">
        <f t="shared" si="920"/>
        <v>0</v>
      </c>
      <c r="BA140" s="17">
        <f t="shared" si="920"/>
        <v>0</v>
      </c>
      <c r="BB140" s="17">
        <f t="shared" si="920"/>
        <v>0</v>
      </c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</row>
    <row r="141" spans="1:114" ht="15.75">
      <c r="A141" s="8"/>
      <c r="B141" s="8"/>
      <c r="C141" s="8"/>
      <c r="D141" s="8">
        <v>81</v>
      </c>
      <c r="E141" s="8"/>
      <c r="F141" s="8"/>
      <c r="G141" s="57" t="s">
        <v>169</v>
      </c>
      <c r="H141" s="17">
        <f t="shared" ref="H141:N141" si="921">+H345</f>
        <v>0</v>
      </c>
      <c r="I141" s="17">
        <f t="shared" si="921"/>
        <v>0</v>
      </c>
      <c r="J141" s="17">
        <f t="shared" si="921"/>
        <v>0</v>
      </c>
      <c r="K141" s="17">
        <f t="shared" si="921"/>
        <v>0</v>
      </c>
      <c r="L141" s="17">
        <f t="shared" si="921"/>
        <v>0</v>
      </c>
      <c r="M141" s="17">
        <f t="shared" si="921"/>
        <v>0</v>
      </c>
      <c r="N141" s="17">
        <f t="shared" si="921"/>
        <v>0</v>
      </c>
      <c r="O141" s="17">
        <f t="shared" ref="O141:T141" si="922">+O345</f>
        <v>0</v>
      </c>
      <c r="P141" s="17">
        <f t="shared" si="922"/>
        <v>0</v>
      </c>
      <c r="Q141" s="17">
        <f t="shared" si="922"/>
        <v>0</v>
      </c>
      <c r="R141" s="17">
        <f t="shared" si="922"/>
        <v>0</v>
      </c>
      <c r="S141" s="17">
        <f t="shared" si="922"/>
        <v>0</v>
      </c>
      <c r="T141" s="17">
        <f t="shared" si="922"/>
        <v>0</v>
      </c>
      <c r="U141" s="17">
        <f t="shared" ref="U141:Z141" si="923">+U345</f>
        <v>0</v>
      </c>
      <c r="V141" s="17">
        <f t="shared" si="923"/>
        <v>0</v>
      </c>
      <c r="W141" s="17">
        <f t="shared" si="923"/>
        <v>0</v>
      </c>
      <c r="X141" s="17">
        <f t="shared" si="923"/>
        <v>0</v>
      </c>
      <c r="Y141" s="17">
        <f t="shared" si="923"/>
        <v>0</v>
      </c>
      <c r="Z141" s="17">
        <f t="shared" si="923"/>
        <v>0</v>
      </c>
      <c r="AA141" s="17">
        <f t="shared" ref="AA141:AF141" si="924">+AA345</f>
        <v>0</v>
      </c>
      <c r="AB141" s="17">
        <f t="shared" si="924"/>
        <v>0</v>
      </c>
      <c r="AC141" s="17">
        <f t="shared" si="924"/>
        <v>0</v>
      </c>
      <c r="AD141" s="17">
        <f t="shared" si="924"/>
        <v>0</v>
      </c>
      <c r="AE141" s="17">
        <f t="shared" si="924"/>
        <v>0</v>
      </c>
      <c r="AF141" s="17">
        <f t="shared" si="924"/>
        <v>0</v>
      </c>
      <c r="AG141" s="17">
        <f t="shared" ref="AG141:AH141" si="925">+AG345</f>
        <v>0</v>
      </c>
      <c r="AH141" s="17">
        <f t="shared" si="925"/>
        <v>0</v>
      </c>
      <c r="AI141" s="17">
        <f t="shared" ref="AI141:AJ141" si="926">+AI345</f>
        <v>0</v>
      </c>
      <c r="AJ141" s="17">
        <f t="shared" si="926"/>
        <v>0</v>
      </c>
      <c r="AK141" s="17">
        <f t="shared" ref="AK141:AL141" si="927">+AK345</f>
        <v>0</v>
      </c>
      <c r="AL141" s="17">
        <f t="shared" si="927"/>
        <v>0</v>
      </c>
      <c r="AM141" s="17">
        <f t="shared" ref="AM141:AN141" si="928">+AM345</f>
        <v>0</v>
      </c>
      <c r="AN141" s="17">
        <f t="shared" si="928"/>
        <v>0</v>
      </c>
      <c r="AO141" s="17">
        <f t="shared" ref="AO141:AP141" si="929">+AO345</f>
        <v>0</v>
      </c>
      <c r="AP141" s="17">
        <f t="shared" si="929"/>
        <v>0</v>
      </c>
      <c r="AQ141" s="17">
        <f t="shared" ref="AQ141:AR141" si="930">+AQ345</f>
        <v>0</v>
      </c>
      <c r="AR141" s="17">
        <f t="shared" si="930"/>
        <v>0</v>
      </c>
      <c r="AS141" s="17">
        <f t="shared" ref="AS141:AT141" si="931">+AS345</f>
        <v>0</v>
      </c>
      <c r="AT141" s="17">
        <f t="shared" si="931"/>
        <v>0</v>
      </c>
      <c r="AU141" s="17">
        <f t="shared" ref="AU141:AV141" si="932">+AU345</f>
        <v>0</v>
      </c>
      <c r="AV141" s="17">
        <f t="shared" si="932"/>
        <v>0</v>
      </c>
      <c r="AW141" s="17">
        <f t="shared" ref="AW141:AX141" si="933">+AW345</f>
        <v>0</v>
      </c>
      <c r="AX141" s="17">
        <f t="shared" si="933"/>
        <v>0</v>
      </c>
      <c r="AY141" s="17">
        <f t="shared" ref="AY141:AZ141" si="934">+AY345</f>
        <v>0</v>
      </c>
      <c r="AZ141" s="17">
        <f t="shared" si="934"/>
        <v>0</v>
      </c>
      <c r="BA141" s="17">
        <f t="shared" ref="BA141:BB141" si="935">+BA345</f>
        <v>0</v>
      </c>
      <c r="BB141" s="17">
        <f t="shared" si="935"/>
        <v>0</v>
      </c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</row>
    <row r="142" spans="1:114" ht="31.5">
      <c r="A142" s="8"/>
      <c r="B142" s="8"/>
      <c r="C142" s="8"/>
      <c r="D142" s="8">
        <v>85</v>
      </c>
      <c r="E142" s="8"/>
      <c r="F142" s="8"/>
      <c r="G142" s="57" t="s">
        <v>170</v>
      </c>
      <c r="H142" s="17">
        <f t="shared" ref="H142:N142" si="936">H219+H349</f>
        <v>0</v>
      </c>
      <c r="I142" s="17">
        <f t="shared" si="936"/>
        <v>-31551</v>
      </c>
      <c r="J142" s="17">
        <f t="shared" si="936"/>
        <v>-31551</v>
      </c>
      <c r="K142" s="17">
        <f t="shared" si="936"/>
        <v>-3654</v>
      </c>
      <c r="L142" s="17">
        <f t="shared" si="936"/>
        <v>-35205</v>
      </c>
      <c r="M142" s="17">
        <f t="shared" si="936"/>
        <v>-5113</v>
      </c>
      <c r="N142" s="17">
        <f t="shared" si="936"/>
        <v>-40318</v>
      </c>
      <c r="O142" s="17">
        <f t="shared" ref="O142:T142" si="937">O219+O349</f>
        <v>-4039</v>
      </c>
      <c r="P142" s="17">
        <f t="shared" si="937"/>
        <v>-44357</v>
      </c>
      <c r="Q142" s="17">
        <f t="shared" si="937"/>
        <v>-26130</v>
      </c>
      <c r="R142" s="17">
        <f t="shared" si="937"/>
        <v>-70487</v>
      </c>
      <c r="S142" s="17">
        <f t="shared" si="937"/>
        <v>-27795</v>
      </c>
      <c r="T142" s="17">
        <f t="shared" si="937"/>
        <v>-98282</v>
      </c>
      <c r="U142" s="17">
        <f t="shared" ref="U142:Z142" si="938">U219+U349</f>
        <v>-15095</v>
      </c>
      <c r="V142" s="17">
        <f t="shared" si="938"/>
        <v>-113377</v>
      </c>
      <c r="W142" s="17">
        <f t="shared" si="938"/>
        <v>-5567</v>
      </c>
      <c r="X142" s="17">
        <f t="shared" si="938"/>
        <v>-118944</v>
      </c>
      <c r="Y142" s="17">
        <f t="shared" si="938"/>
        <v>-17973</v>
      </c>
      <c r="Z142" s="17">
        <f t="shared" si="938"/>
        <v>-136917</v>
      </c>
      <c r="AA142" s="17">
        <f t="shared" ref="AA142:AF142" si="939">AA219+AA349</f>
        <v>-25321</v>
      </c>
      <c r="AB142" s="17">
        <f t="shared" si="939"/>
        <v>-162238</v>
      </c>
      <c r="AC142" s="17">
        <f t="shared" si="939"/>
        <v>-5761</v>
      </c>
      <c r="AD142" s="17">
        <f t="shared" si="939"/>
        <v>0</v>
      </c>
      <c r="AE142" s="17">
        <f t="shared" si="939"/>
        <v>-9573</v>
      </c>
      <c r="AF142" s="17">
        <f t="shared" si="939"/>
        <v>-9573</v>
      </c>
      <c r="AG142" s="17">
        <f t="shared" ref="AG142:AH142" si="940">AG219+AG349</f>
        <v>-4675</v>
      </c>
      <c r="AH142" s="17">
        <f t="shared" si="940"/>
        <v>-14248</v>
      </c>
      <c r="AI142" s="17">
        <f t="shared" ref="AI142:AJ142" si="941">AI219+AI349</f>
        <v>-8717</v>
      </c>
      <c r="AJ142" s="17">
        <f t="shared" si="941"/>
        <v>-22965</v>
      </c>
      <c r="AK142" s="17">
        <f t="shared" ref="AK142:AL142" si="942">AK219+AK349</f>
        <v>-52092</v>
      </c>
      <c r="AL142" s="17">
        <f t="shared" si="942"/>
        <v>-75057</v>
      </c>
      <c r="AM142" s="17">
        <f t="shared" ref="AM142:AN142" si="943">AM219+AM349</f>
        <v>-30676</v>
      </c>
      <c r="AN142" s="17">
        <f t="shared" si="943"/>
        <v>-105733</v>
      </c>
      <c r="AO142" s="17">
        <f t="shared" ref="AO142:AP142" si="944">AO219+AO349</f>
        <v>-2166</v>
      </c>
      <c r="AP142" s="17">
        <f t="shared" si="944"/>
        <v>-107899</v>
      </c>
      <c r="AQ142" s="17">
        <f t="shared" ref="AQ142:AR142" si="945">AQ219+AQ349</f>
        <v>-999</v>
      </c>
      <c r="AR142" s="17">
        <f t="shared" si="945"/>
        <v>-108898</v>
      </c>
      <c r="AS142" s="17">
        <f t="shared" ref="AS142:AT142" si="946">AS219+AS349</f>
        <v>-954</v>
      </c>
      <c r="AT142" s="17">
        <f t="shared" si="946"/>
        <v>-109852</v>
      </c>
      <c r="AU142" s="17">
        <f t="shared" ref="AU142:AV142" si="947">AU219+AU349</f>
        <v>-962</v>
      </c>
      <c r="AV142" s="17">
        <f t="shared" si="947"/>
        <v>-110814</v>
      </c>
      <c r="AW142" s="17">
        <f t="shared" ref="AW142:AX142" si="948">AW219+AW349</f>
        <v>-835</v>
      </c>
      <c r="AX142" s="17">
        <f t="shared" si="948"/>
        <v>-111649</v>
      </c>
      <c r="AY142" s="17">
        <f t="shared" ref="AY142:AZ142" si="949">AY219+AY349</f>
        <v>-15044</v>
      </c>
      <c r="AZ142" s="17">
        <f t="shared" si="949"/>
        <v>-126693</v>
      </c>
      <c r="BA142" s="17">
        <f t="shared" ref="BA142:BB142" si="950">BA219+BA349</f>
        <v>8956</v>
      </c>
      <c r="BB142" s="17">
        <f t="shared" si="950"/>
        <v>-117737</v>
      </c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</row>
    <row r="143" spans="1:114" s="1" customFormat="1" ht="18">
      <c r="A143" s="98" t="s">
        <v>171</v>
      </c>
      <c r="B143" s="98"/>
      <c r="C143" s="98"/>
      <c r="D143" s="98"/>
      <c r="E143" s="98"/>
      <c r="F143" s="98"/>
      <c r="G143" s="52" t="s">
        <v>172</v>
      </c>
      <c r="H143" s="17">
        <f t="shared" ref="H143:N143" si="951">H144+H211+H219</f>
        <v>0</v>
      </c>
      <c r="I143" s="17">
        <f t="shared" si="951"/>
        <v>18236</v>
      </c>
      <c r="J143" s="17">
        <f t="shared" si="951"/>
        <v>18236</v>
      </c>
      <c r="K143" s="17">
        <f t="shared" si="951"/>
        <v>19506</v>
      </c>
      <c r="L143" s="17">
        <f t="shared" si="951"/>
        <v>37742</v>
      </c>
      <c r="M143" s="17">
        <f t="shared" si="951"/>
        <v>22881</v>
      </c>
      <c r="N143" s="17">
        <f t="shared" si="951"/>
        <v>60623</v>
      </c>
      <c r="O143" s="17">
        <f t="shared" ref="O143:T143" si="952">O144+O211+O219</f>
        <v>20699</v>
      </c>
      <c r="P143" s="17">
        <f t="shared" si="952"/>
        <v>81322</v>
      </c>
      <c r="Q143" s="17">
        <f t="shared" si="952"/>
        <v>12992</v>
      </c>
      <c r="R143" s="17">
        <f t="shared" si="952"/>
        <v>94314</v>
      </c>
      <c r="S143" s="17">
        <f t="shared" si="952"/>
        <v>17569</v>
      </c>
      <c r="T143" s="17">
        <f t="shared" si="952"/>
        <v>111883</v>
      </c>
      <c r="U143" s="17">
        <f t="shared" ref="U143:Z143" si="953">U144+U211+U219</f>
        <v>113478</v>
      </c>
      <c r="V143" s="17">
        <f t="shared" si="953"/>
        <v>225361</v>
      </c>
      <c r="W143" s="17">
        <f t="shared" si="953"/>
        <v>38256</v>
      </c>
      <c r="X143" s="17">
        <f t="shared" si="953"/>
        <v>263617</v>
      </c>
      <c r="Y143" s="17">
        <f t="shared" si="953"/>
        <v>23102</v>
      </c>
      <c r="Z143" s="17">
        <f t="shared" si="953"/>
        <v>286719</v>
      </c>
      <c r="AA143" s="17">
        <f t="shared" ref="AA143:AF143" si="954">AA144+AA211+AA219</f>
        <v>26563</v>
      </c>
      <c r="AB143" s="17">
        <f t="shared" si="954"/>
        <v>313282</v>
      </c>
      <c r="AC143" s="17">
        <f t="shared" si="954"/>
        <v>40322</v>
      </c>
      <c r="AD143" s="17">
        <f t="shared" si="954"/>
        <v>0</v>
      </c>
      <c r="AE143" s="17">
        <f t="shared" si="954"/>
        <v>15322</v>
      </c>
      <c r="AF143" s="17">
        <f t="shared" si="954"/>
        <v>15322</v>
      </c>
      <c r="AG143" s="17">
        <f t="shared" ref="AG143:AH143" si="955">AG144+AG211+AG219</f>
        <v>17991</v>
      </c>
      <c r="AH143" s="17">
        <f t="shared" si="955"/>
        <v>33313</v>
      </c>
      <c r="AI143" s="17">
        <f t="shared" ref="AI143:AJ143" si="956">AI144+AI211+AI219</f>
        <v>16100</v>
      </c>
      <c r="AJ143" s="17">
        <f t="shared" si="956"/>
        <v>49413</v>
      </c>
      <c r="AK143" s="17">
        <f t="shared" ref="AK143:AL143" si="957">AK144+AK211+AK219</f>
        <v>22416</v>
      </c>
      <c r="AL143" s="17">
        <f t="shared" si="957"/>
        <v>71829</v>
      </c>
      <c r="AM143" s="17">
        <f t="shared" ref="AM143:AN143" si="958">AM144+AM211+AM219</f>
        <v>44776</v>
      </c>
      <c r="AN143" s="17">
        <f t="shared" si="958"/>
        <v>116605</v>
      </c>
      <c r="AO143" s="17">
        <f t="shared" ref="AO143:AP143" si="959">AO144+AO211+AO219</f>
        <v>9502</v>
      </c>
      <c r="AP143" s="17">
        <f t="shared" si="959"/>
        <v>126107</v>
      </c>
      <c r="AQ143" s="17">
        <f t="shared" ref="AQ143:AR143" si="960">AQ144+AQ211+AQ219</f>
        <v>8985</v>
      </c>
      <c r="AR143" s="17">
        <f t="shared" si="960"/>
        <v>135092</v>
      </c>
      <c r="AS143" s="17">
        <f t="shared" ref="AS143:AT143" si="961">AS144+AS211+AS219</f>
        <v>9535</v>
      </c>
      <c r="AT143" s="17">
        <f t="shared" si="961"/>
        <v>144627</v>
      </c>
      <c r="AU143" s="17">
        <f t="shared" ref="AU143:AV143" si="962">AU144+AU211+AU219</f>
        <v>31564</v>
      </c>
      <c r="AV143" s="17">
        <f t="shared" si="962"/>
        <v>176191</v>
      </c>
      <c r="AW143" s="17">
        <f t="shared" ref="AW143:AX143" si="963">AW144+AW211+AW219</f>
        <v>19908</v>
      </c>
      <c r="AX143" s="17">
        <f t="shared" si="963"/>
        <v>196099</v>
      </c>
      <c r="AY143" s="17">
        <f t="shared" ref="AY143:AZ143" si="964">AY144+AY211+AY219</f>
        <v>24942.5</v>
      </c>
      <c r="AZ143" s="17">
        <f t="shared" si="964"/>
        <v>221041.5</v>
      </c>
      <c r="BA143" s="17">
        <f t="shared" ref="BA143:BB143" si="965">BA144+BA211+BA219</f>
        <v>31022</v>
      </c>
      <c r="BB143" s="17">
        <f t="shared" si="965"/>
        <v>252063.5</v>
      </c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</row>
    <row r="144" spans="1:114" ht="15.75">
      <c r="A144" s="8"/>
      <c r="B144" s="8"/>
      <c r="C144" s="8"/>
      <c r="D144" s="8" t="s">
        <v>24</v>
      </c>
      <c r="E144" s="8"/>
      <c r="F144" s="8"/>
      <c r="G144" s="62" t="s">
        <v>70</v>
      </c>
      <c r="H144" s="17">
        <f t="shared" ref="H144:N144" si="966">H145+H171+H201+H203+H206</f>
        <v>0</v>
      </c>
      <c r="I144" s="17">
        <f t="shared" si="966"/>
        <v>18236</v>
      </c>
      <c r="J144" s="17">
        <f t="shared" si="966"/>
        <v>18236</v>
      </c>
      <c r="K144" s="17">
        <f t="shared" si="966"/>
        <v>19565</v>
      </c>
      <c r="L144" s="17">
        <f t="shared" si="966"/>
        <v>37801</v>
      </c>
      <c r="M144" s="17">
        <f t="shared" si="966"/>
        <v>23395</v>
      </c>
      <c r="N144" s="17">
        <f t="shared" si="966"/>
        <v>61196</v>
      </c>
      <c r="O144" s="17">
        <f t="shared" ref="O144:T144" si="967">O145+O171+O201+O203+O206</f>
        <v>20887</v>
      </c>
      <c r="P144" s="17">
        <f t="shared" si="967"/>
        <v>82083</v>
      </c>
      <c r="Q144" s="17">
        <f t="shared" si="967"/>
        <v>12992</v>
      </c>
      <c r="R144" s="17">
        <f t="shared" si="967"/>
        <v>95075</v>
      </c>
      <c r="S144" s="17">
        <f t="shared" si="967"/>
        <v>17579</v>
      </c>
      <c r="T144" s="17">
        <f t="shared" si="967"/>
        <v>112654</v>
      </c>
      <c r="U144" s="17">
        <f t="shared" ref="U144:Z144" si="968">U145+U171+U201+U203+U206</f>
        <v>113478</v>
      </c>
      <c r="V144" s="17">
        <f t="shared" si="968"/>
        <v>226132</v>
      </c>
      <c r="W144" s="17">
        <f t="shared" si="968"/>
        <v>38920</v>
      </c>
      <c r="X144" s="17">
        <f t="shared" si="968"/>
        <v>265052</v>
      </c>
      <c r="Y144" s="17">
        <f t="shared" si="968"/>
        <v>23403</v>
      </c>
      <c r="Z144" s="17">
        <f t="shared" si="968"/>
        <v>288455</v>
      </c>
      <c r="AA144" s="17">
        <f t="shared" ref="AA144:AF144" si="969">AA145+AA171+AA201+AA203+AA206</f>
        <v>27220</v>
      </c>
      <c r="AB144" s="17">
        <f t="shared" si="969"/>
        <v>315675</v>
      </c>
      <c r="AC144" s="17">
        <f t="shared" si="969"/>
        <v>40322</v>
      </c>
      <c r="AD144" s="17">
        <f t="shared" si="969"/>
        <v>0</v>
      </c>
      <c r="AE144" s="17">
        <f t="shared" si="969"/>
        <v>15347</v>
      </c>
      <c r="AF144" s="17">
        <f t="shared" si="969"/>
        <v>15347</v>
      </c>
      <c r="AG144" s="17">
        <f t="shared" ref="AG144:AH144" si="970">AG145+AG171+AG201+AG203+AG206</f>
        <v>18054</v>
      </c>
      <c r="AH144" s="17">
        <f t="shared" si="970"/>
        <v>33401</v>
      </c>
      <c r="AI144" s="17">
        <f t="shared" ref="AI144:AJ144" si="971">AI145+AI171+AI201+AI203+AI206</f>
        <v>16100</v>
      </c>
      <c r="AJ144" s="17">
        <f t="shared" si="971"/>
        <v>49501</v>
      </c>
      <c r="AK144" s="17">
        <f t="shared" ref="AK144:AL144" si="972">AK145+AK171+AK201+AK203+AK206</f>
        <v>22416</v>
      </c>
      <c r="AL144" s="17">
        <f t="shared" si="972"/>
        <v>71917</v>
      </c>
      <c r="AM144" s="17">
        <f t="shared" ref="AM144:AN144" si="973">AM145+AM171+AM201+AM203+AM206</f>
        <v>44860</v>
      </c>
      <c r="AN144" s="17">
        <f t="shared" si="973"/>
        <v>116777</v>
      </c>
      <c r="AO144" s="17">
        <f t="shared" ref="AO144:AP144" si="974">AO145+AO171+AO201+AO203+AO206</f>
        <v>9745</v>
      </c>
      <c r="AP144" s="17">
        <f t="shared" si="974"/>
        <v>126522</v>
      </c>
      <c r="AQ144" s="17">
        <f t="shared" ref="AQ144:AR144" si="975">AQ145+AQ171+AQ201+AQ203+AQ206</f>
        <v>9005</v>
      </c>
      <c r="AR144" s="17">
        <f t="shared" si="975"/>
        <v>135527</v>
      </c>
      <c r="AS144" s="17">
        <f t="shared" ref="AS144:AT144" si="976">AS145+AS171+AS201+AS203+AS206</f>
        <v>9535</v>
      </c>
      <c r="AT144" s="17">
        <f t="shared" si="976"/>
        <v>145062</v>
      </c>
      <c r="AU144" s="17">
        <f t="shared" ref="AU144:AV144" si="977">AU145+AU171+AU201+AU203+AU206</f>
        <v>31584</v>
      </c>
      <c r="AV144" s="17">
        <f t="shared" si="977"/>
        <v>176646</v>
      </c>
      <c r="AW144" s="17">
        <f t="shared" ref="AW144:AX144" si="978">AW145+AW171+AW201+AW203+AW206</f>
        <v>20073</v>
      </c>
      <c r="AX144" s="17">
        <f t="shared" si="978"/>
        <v>196719</v>
      </c>
      <c r="AY144" s="17">
        <f t="shared" ref="AY144:AZ144" si="979">AY145+AY171+AY201+AY203+AY206</f>
        <v>25042.5</v>
      </c>
      <c r="AZ144" s="17">
        <f t="shared" si="979"/>
        <v>221761.5</v>
      </c>
      <c r="BA144" s="17">
        <f t="shared" ref="BA144:BB144" si="980">BA145+BA171+BA201+BA203+BA206</f>
        <v>32420</v>
      </c>
      <c r="BB144" s="17">
        <f t="shared" si="980"/>
        <v>254181.5</v>
      </c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</row>
    <row r="145" spans="1:114" ht="15.75">
      <c r="A145" s="8"/>
      <c r="B145" s="8"/>
      <c r="C145" s="8"/>
      <c r="D145" s="8" t="s">
        <v>71</v>
      </c>
      <c r="E145" s="8"/>
      <c r="F145" s="8"/>
      <c r="G145" s="62" t="s">
        <v>72</v>
      </c>
      <c r="H145" s="17">
        <f t="shared" ref="H145:N145" si="981">H146+H164</f>
        <v>0</v>
      </c>
      <c r="I145" s="17">
        <f t="shared" si="981"/>
        <v>0</v>
      </c>
      <c r="J145" s="17">
        <f t="shared" si="981"/>
        <v>0</v>
      </c>
      <c r="K145" s="17">
        <f t="shared" si="981"/>
        <v>0</v>
      </c>
      <c r="L145" s="17">
        <f t="shared" si="981"/>
        <v>0</v>
      </c>
      <c r="M145" s="17">
        <f t="shared" si="981"/>
        <v>0</v>
      </c>
      <c r="N145" s="17">
        <f t="shared" si="981"/>
        <v>0</v>
      </c>
      <c r="O145" s="17">
        <f t="shared" ref="O145:T145" si="982">O146+O164</f>
        <v>0</v>
      </c>
      <c r="P145" s="17">
        <f t="shared" si="982"/>
        <v>0</v>
      </c>
      <c r="Q145" s="17">
        <f t="shared" si="982"/>
        <v>0</v>
      </c>
      <c r="R145" s="17">
        <f t="shared" si="982"/>
        <v>0</v>
      </c>
      <c r="S145" s="17">
        <f t="shared" si="982"/>
        <v>0</v>
      </c>
      <c r="T145" s="17">
        <f t="shared" si="982"/>
        <v>0</v>
      </c>
      <c r="U145" s="17">
        <f t="shared" ref="U145:Z145" si="983">U146+U164</f>
        <v>0</v>
      </c>
      <c r="V145" s="17">
        <f t="shared" si="983"/>
        <v>0</v>
      </c>
      <c r="W145" s="17">
        <f t="shared" si="983"/>
        <v>0</v>
      </c>
      <c r="X145" s="17">
        <f t="shared" si="983"/>
        <v>0</v>
      </c>
      <c r="Y145" s="17">
        <f t="shared" si="983"/>
        <v>0</v>
      </c>
      <c r="Z145" s="17">
        <f t="shared" si="983"/>
        <v>0</v>
      </c>
      <c r="AA145" s="17">
        <f t="shared" ref="AA145:AF145" si="984">AA146+AA164</f>
        <v>0</v>
      </c>
      <c r="AB145" s="17">
        <f t="shared" si="984"/>
        <v>0</v>
      </c>
      <c r="AC145" s="17">
        <f t="shared" si="984"/>
        <v>0</v>
      </c>
      <c r="AD145" s="17">
        <f t="shared" si="984"/>
        <v>0</v>
      </c>
      <c r="AE145" s="17">
        <f t="shared" si="984"/>
        <v>0</v>
      </c>
      <c r="AF145" s="17">
        <f t="shared" si="984"/>
        <v>0</v>
      </c>
      <c r="AG145" s="17">
        <f t="shared" ref="AG145:AH145" si="985">AG146+AG164</f>
        <v>0</v>
      </c>
      <c r="AH145" s="17">
        <f t="shared" si="985"/>
        <v>0</v>
      </c>
      <c r="AI145" s="17">
        <f t="shared" ref="AI145:AJ145" si="986">AI146+AI164</f>
        <v>0</v>
      </c>
      <c r="AJ145" s="17">
        <f t="shared" si="986"/>
        <v>0</v>
      </c>
      <c r="AK145" s="17">
        <f t="shared" ref="AK145:AL145" si="987">AK146+AK164</f>
        <v>0</v>
      </c>
      <c r="AL145" s="17">
        <f t="shared" si="987"/>
        <v>0</v>
      </c>
      <c r="AM145" s="17">
        <f t="shared" ref="AM145:AN145" si="988">AM146+AM164</f>
        <v>0</v>
      </c>
      <c r="AN145" s="17">
        <f t="shared" si="988"/>
        <v>0</v>
      </c>
      <c r="AO145" s="17">
        <f t="shared" ref="AO145:AP145" si="989">AO146+AO164</f>
        <v>0</v>
      </c>
      <c r="AP145" s="17">
        <f t="shared" si="989"/>
        <v>0</v>
      </c>
      <c r="AQ145" s="17">
        <f t="shared" ref="AQ145:AR145" si="990">AQ146+AQ164</f>
        <v>0</v>
      </c>
      <c r="AR145" s="17">
        <f t="shared" si="990"/>
        <v>0</v>
      </c>
      <c r="AS145" s="17">
        <f t="shared" ref="AS145:AT145" si="991">AS146+AS164</f>
        <v>0</v>
      </c>
      <c r="AT145" s="17">
        <f t="shared" si="991"/>
        <v>0</v>
      </c>
      <c r="AU145" s="17">
        <f t="shared" ref="AU145:AV145" si="992">AU146+AU164</f>
        <v>0</v>
      </c>
      <c r="AV145" s="17">
        <f t="shared" si="992"/>
        <v>0</v>
      </c>
      <c r="AW145" s="17">
        <f t="shared" ref="AW145:AX145" si="993">AW146+AW164</f>
        <v>0</v>
      </c>
      <c r="AX145" s="17">
        <f t="shared" si="993"/>
        <v>0</v>
      </c>
      <c r="AY145" s="17">
        <f t="shared" ref="AY145:AZ145" si="994">AY146+AY164</f>
        <v>0</v>
      </c>
      <c r="AZ145" s="17">
        <f t="shared" si="994"/>
        <v>0</v>
      </c>
      <c r="BA145" s="17">
        <f t="shared" ref="BA145:BB145" si="995">BA146+BA164</f>
        <v>0</v>
      </c>
      <c r="BB145" s="17">
        <f t="shared" si="995"/>
        <v>0</v>
      </c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</row>
    <row r="146" spans="1:114" ht="15.75">
      <c r="A146" s="8"/>
      <c r="B146" s="8"/>
      <c r="C146" s="8"/>
      <c r="D146" s="8"/>
      <c r="E146" s="8" t="s">
        <v>24</v>
      </c>
      <c r="F146" s="8"/>
      <c r="G146" s="57" t="s">
        <v>104</v>
      </c>
      <c r="H146" s="17">
        <f t="shared" ref="H146:N146" si="996">SUM(H147:H163)</f>
        <v>0</v>
      </c>
      <c r="I146" s="17">
        <f t="shared" si="996"/>
        <v>0</v>
      </c>
      <c r="J146" s="17">
        <f t="shared" si="996"/>
        <v>0</v>
      </c>
      <c r="K146" s="17">
        <f t="shared" si="996"/>
        <v>0</v>
      </c>
      <c r="L146" s="17">
        <f t="shared" si="996"/>
        <v>0</v>
      </c>
      <c r="M146" s="17">
        <f t="shared" si="996"/>
        <v>0</v>
      </c>
      <c r="N146" s="17">
        <f t="shared" si="996"/>
        <v>0</v>
      </c>
      <c r="O146" s="17">
        <f t="shared" ref="O146:T146" si="997">SUM(O147:O163)</f>
        <v>0</v>
      </c>
      <c r="P146" s="17">
        <f t="shared" si="997"/>
        <v>0</v>
      </c>
      <c r="Q146" s="17">
        <f t="shared" si="997"/>
        <v>0</v>
      </c>
      <c r="R146" s="17">
        <f t="shared" si="997"/>
        <v>0</v>
      </c>
      <c r="S146" s="17">
        <f t="shared" si="997"/>
        <v>0</v>
      </c>
      <c r="T146" s="17">
        <f t="shared" si="997"/>
        <v>0</v>
      </c>
      <c r="U146" s="17">
        <f t="shared" ref="U146:Z146" si="998">SUM(U147:U163)</f>
        <v>0</v>
      </c>
      <c r="V146" s="17">
        <f t="shared" si="998"/>
        <v>0</v>
      </c>
      <c r="W146" s="17">
        <f t="shared" si="998"/>
        <v>0</v>
      </c>
      <c r="X146" s="17">
        <f t="shared" si="998"/>
        <v>0</v>
      </c>
      <c r="Y146" s="17">
        <f t="shared" si="998"/>
        <v>0</v>
      </c>
      <c r="Z146" s="17">
        <f t="shared" si="998"/>
        <v>0</v>
      </c>
      <c r="AA146" s="17">
        <f t="shared" ref="AA146:AF146" si="999">SUM(AA147:AA163)</f>
        <v>0</v>
      </c>
      <c r="AB146" s="17">
        <f t="shared" si="999"/>
        <v>0</v>
      </c>
      <c r="AC146" s="17">
        <f t="shared" si="999"/>
        <v>0</v>
      </c>
      <c r="AD146" s="17">
        <f t="shared" si="999"/>
        <v>0</v>
      </c>
      <c r="AE146" s="17">
        <f t="shared" si="999"/>
        <v>0</v>
      </c>
      <c r="AF146" s="17">
        <f t="shared" si="999"/>
        <v>0</v>
      </c>
      <c r="AG146" s="17">
        <f t="shared" ref="AG146:AH146" si="1000">SUM(AG147:AG163)</f>
        <v>0</v>
      </c>
      <c r="AH146" s="17">
        <f t="shared" si="1000"/>
        <v>0</v>
      </c>
      <c r="AI146" s="17">
        <f t="shared" ref="AI146:AJ146" si="1001">SUM(AI147:AI163)</f>
        <v>0</v>
      </c>
      <c r="AJ146" s="17">
        <f t="shared" si="1001"/>
        <v>0</v>
      </c>
      <c r="AK146" s="17">
        <f t="shared" ref="AK146:AL146" si="1002">SUM(AK147:AK163)</f>
        <v>0</v>
      </c>
      <c r="AL146" s="17">
        <f t="shared" si="1002"/>
        <v>0</v>
      </c>
      <c r="AM146" s="17">
        <f t="shared" ref="AM146:AN146" si="1003">SUM(AM147:AM163)</f>
        <v>0</v>
      </c>
      <c r="AN146" s="17">
        <f t="shared" si="1003"/>
        <v>0</v>
      </c>
      <c r="AO146" s="17">
        <f t="shared" ref="AO146:AP146" si="1004">SUM(AO147:AO163)</f>
        <v>0</v>
      </c>
      <c r="AP146" s="17">
        <f t="shared" si="1004"/>
        <v>0</v>
      </c>
      <c r="AQ146" s="17">
        <f t="shared" ref="AQ146:AR146" si="1005">SUM(AQ147:AQ163)</f>
        <v>0</v>
      </c>
      <c r="AR146" s="17">
        <f t="shared" si="1005"/>
        <v>0</v>
      </c>
      <c r="AS146" s="17">
        <f t="shared" ref="AS146:AT146" si="1006">SUM(AS147:AS163)</f>
        <v>0</v>
      </c>
      <c r="AT146" s="17">
        <f t="shared" si="1006"/>
        <v>0</v>
      </c>
      <c r="AU146" s="17">
        <f t="shared" ref="AU146:AV146" si="1007">SUM(AU147:AU163)</f>
        <v>0</v>
      </c>
      <c r="AV146" s="17">
        <f t="shared" si="1007"/>
        <v>0</v>
      </c>
      <c r="AW146" s="17">
        <f t="shared" ref="AW146:AX146" si="1008">SUM(AW147:AW163)</f>
        <v>0</v>
      </c>
      <c r="AX146" s="17">
        <f t="shared" si="1008"/>
        <v>0</v>
      </c>
      <c r="AY146" s="17">
        <f t="shared" ref="AY146:AZ146" si="1009">SUM(AY147:AY163)</f>
        <v>0</v>
      </c>
      <c r="AZ146" s="17">
        <f t="shared" si="1009"/>
        <v>0</v>
      </c>
      <c r="BA146" s="17">
        <f t="shared" ref="BA146:BB146" si="1010">SUM(BA147:BA163)</f>
        <v>0</v>
      </c>
      <c r="BB146" s="17">
        <f t="shared" si="1010"/>
        <v>0</v>
      </c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</row>
    <row r="147" spans="1:114">
      <c r="A147" s="12"/>
      <c r="B147" s="12"/>
      <c r="C147" s="12"/>
      <c r="D147" s="12"/>
      <c r="E147" s="12"/>
      <c r="F147" s="12" t="s">
        <v>24</v>
      </c>
      <c r="G147" s="63" t="s">
        <v>105</v>
      </c>
      <c r="H147" s="19"/>
      <c r="I147" s="19"/>
      <c r="J147" s="13">
        <f>H147+I147</f>
        <v>0</v>
      </c>
      <c r="K147" s="19"/>
      <c r="L147" s="13">
        <f>J147+K147</f>
        <v>0</v>
      </c>
      <c r="M147" s="19"/>
      <c r="N147" s="13">
        <f>L147+M147</f>
        <v>0</v>
      </c>
      <c r="O147" s="19"/>
      <c r="P147" s="13">
        <f>N147+O147</f>
        <v>0</v>
      </c>
      <c r="Q147" s="19"/>
      <c r="R147" s="13">
        <f>P147+Q147</f>
        <v>0</v>
      </c>
      <c r="S147" s="19"/>
      <c r="T147" s="13">
        <f>R147+S147</f>
        <v>0</v>
      </c>
      <c r="U147" s="19"/>
      <c r="V147" s="13">
        <f>T147+U147</f>
        <v>0</v>
      </c>
      <c r="W147" s="19"/>
      <c r="X147" s="13">
        <f>V147+W147</f>
        <v>0</v>
      </c>
      <c r="Y147" s="19"/>
      <c r="Z147" s="13">
        <f>X147+Y147</f>
        <v>0</v>
      </c>
      <c r="AA147" s="19"/>
      <c r="AB147" s="13">
        <f>Z147+AA147</f>
        <v>0</v>
      </c>
      <c r="AC147" s="19"/>
      <c r="AD147" s="13">
        <f>AB147+AC147</f>
        <v>0</v>
      </c>
      <c r="AE147" s="19"/>
      <c r="AF147" s="13">
        <f>AD147+AE147</f>
        <v>0</v>
      </c>
      <c r="AG147" s="19"/>
      <c r="AH147" s="13">
        <f>AF147+AG147</f>
        <v>0</v>
      </c>
      <c r="AI147" s="19"/>
      <c r="AJ147" s="13">
        <f>AH147+AI147</f>
        <v>0</v>
      </c>
      <c r="AK147" s="19"/>
      <c r="AL147" s="13">
        <f>AJ147+AK147</f>
        <v>0</v>
      </c>
      <c r="AM147" s="19"/>
      <c r="AN147" s="13">
        <f>AL147+AM147</f>
        <v>0</v>
      </c>
      <c r="AO147" s="19"/>
      <c r="AP147" s="13">
        <f>AN147+AO147</f>
        <v>0</v>
      </c>
      <c r="AQ147" s="19"/>
      <c r="AR147" s="13">
        <f>AP147+AQ147</f>
        <v>0</v>
      </c>
      <c r="AS147" s="19"/>
      <c r="AT147" s="13">
        <f>AR147+AS147</f>
        <v>0</v>
      </c>
      <c r="AU147" s="19"/>
      <c r="AV147" s="13">
        <f>AT147+AU147</f>
        <v>0</v>
      </c>
      <c r="AW147" s="19"/>
      <c r="AX147" s="13">
        <f>AV147+AW147</f>
        <v>0</v>
      </c>
      <c r="AY147" s="19"/>
      <c r="AZ147" s="13">
        <f>AX147+AY147</f>
        <v>0</v>
      </c>
      <c r="BA147" s="19"/>
      <c r="BB147" s="13">
        <f>AZ147+BA147</f>
        <v>0</v>
      </c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</row>
    <row r="148" spans="1:114">
      <c r="A148" s="12"/>
      <c r="B148" s="12"/>
      <c r="C148" s="12"/>
      <c r="D148" s="12"/>
      <c r="E148" s="12"/>
      <c r="F148" s="12" t="s">
        <v>22</v>
      </c>
      <c r="G148" s="63" t="s">
        <v>106</v>
      </c>
      <c r="H148" s="19"/>
      <c r="I148" s="19"/>
      <c r="J148" s="13">
        <f>H148+I148</f>
        <v>0</v>
      </c>
      <c r="K148" s="19"/>
      <c r="L148" s="13">
        <f>J148+K148</f>
        <v>0</v>
      </c>
      <c r="M148" s="19"/>
      <c r="N148" s="13">
        <f>L148+M148</f>
        <v>0</v>
      </c>
      <c r="O148" s="19"/>
      <c r="P148" s="13">
        <f>N148+O148</f>
        <v>0</v>
      </c>
      <c r="Q148" s="19"/>
      <c r="R148" s="13">
        <f>P148+Q148</f>
        <v>0</v>
      </c>
      <c r="S148" s="19"/>
      <c r="T148" s="13">
        <f>R148+S148</f>
        <v>0</v>
      </c>
      <c r="U148" s="19"/>
      <c r="V148" s="13">
        <f>T148+U148</f>
        <v>0</v>
      </c>
      <c r="W148" s="19"/>
      <c r="X148" s="13">
        <f>V148+W148</f>
        <v>0</v>
      </c>
      <c r="Y148" s="19"/>
      <c r="Z148" s="13">
        <f>X148+Y148</f>
        <v>0</v>
      </c>
      <c r="AA148" s="19"/>
      <c r="AB148" s="13">
        <f>Z148+AA148</f>
        <v>0</v>
      </c>
      <c r="AC148" s="19"/>
      <c r="AD148" s="13">
        <f>AB148+AC148</f>
        <v>0</v>
      </c>
      <c r="AE148" s="19"/>
      <c r="AF148" s="13">
        <f>AD148+AE148</f>
        <v>0</v>
      </c>
      <c r="AG148" s="19"/>
      <c r="AH148" s="13">
        <f>AF148+AG148</f>
        <v>0</v>
      </c>
      <c r="AI148" s="19"/>
      <c r="AJ148" s="13">
        <f>AH148+AI148</f>
        <v>0</v>
      </c>
      <c r="AK148" s="19"/>
      <c r="AL148" s="13">
        <f>AJ148+AK148</f>
        <v>0</v>
      </c>
      <c r="AM148" s="19"/>
      <c r="AN148" s="13">
        <f>AL148+AM148</f>
        <v>0</v>
      </c>
      <c r="AO148" s="19"/>
      <c r="AP148" s="13">
        <f>AN148+AO148</f>
        <v>0</v>
      </c>
      <c r="AQ148" s="19"/>
      <c r="AR148" s="13">
        <f>AP148+AQ148</f>
        <v>0</v>
      </c>
      <c r="AS148" s="19"/>
      <c r="AT148" s="13">
        <f>AR148+AS148</f>
        <v>0</v>
      </c>
      <c r="AU148" s="19"/>
      <c r="AV148" s="13">
        <f>AT148+AU148</f>
        <v>0</v>
      </c>
      <c r="AW148" s="19"/>
      <c r="AX148" s="13">
        <f>AV148+AW148</f>
        <v>0</v>
      </c>
      <c r="AY148" s="19"/>
      <c r="AZ148" s="13">
        <f>AX148+AY148</f>
        <v>0</v>
      </c>
      <c r="BA148" s="19"/>
      <c r="BB148" s="13">
        <f>AZ148+BA148</f>
        <v>0</v>
      </c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</row>
    <row r="149" spans="1:114">
      <c r="A149" s="12"/>
      <c r="B149" s="12"/>
      <c r="C149" s="12"/>
      <c r="D149" s="12"/>
      <c r="E149" s="12"/>
      <c r="F149" s="12" t="s">
        <v>39</v>
      </c>
      <c r="G149" s="63" t="s">
        <v>107</v>
      </c>
      <c r="H149" s="19"/>
      <c r="I149" s="19"/>
      <c r="J149" s="13">
        <f>H149+I149</f>
        <v>0</v>
      </c>
      <c r="K149" s="19"/>
      <c r="L149" s="13">
        <f>J149+K149</f>
        <v>0</v>
      </c>
      <c r="M149" s="19"/>
      <c r="N149" s="13">
        <f>L149+M149</f>
        <v>0</v>
      </c>
      <c r="O149" s="19"/>
      <c r="P149" s="13">
        <f>N149+O149</f>
        <v>0</v>
      </c>
      <c r="Q149" s="19"/>
      <c r="R149" s="13">
        <f>P149+Q149</f>
        <v>0</v>
      </c>
      <c r="S149" s="19"/>
      <c r="T149" s="13">
        <f>R149+S149</f>
        <v>0</v>
      </c>
      <c r="U149" s="19"/>
      <c r="V149" s="13">
        <f>T149+U149</f>
        <v>0</v>
      </c>
      <c r="W149" s="19"/>
      <c r="X149" s="13">
        <f>V149+W149</f>
        <v>0</v>
      </c>
      <c r="Y149" s="19"/>
      <c r="Z149" s="13">
        <f>X149+Y149</f>
        <v>0</v>
      </c>
      <c r="AA149" s="19"/>
      <c r="AB149" s="13">
        <f>Z149+AA149</f>
        <v>0</v>
      </c>
      <c r="AC149" s="19"/>
      <c r="AD149" s="13">
        <f>AB149+AC149</f>
        <v>0</v>
      </c>
      <c r="AE149" s="19"/>
      <c r="AF149" s="13">
        <f>AD149+AE149</f>
        <v>0</v>
      </c>
      <c r="AG149" s="19"/>
      <c r="AH149" s="13">
        <f>AF149+AG149</f>
        <v>0</v>
      </c>
      <c r="AI149" s="19"/>
      <c r="AJ149" s="13">
        <f>AH149+AI149</f>
        <v>0</v>
      </c>
      <c r="AK149" s="19"/>
      <c r="AL149" s="13">
        <f>AJ149+AK149</f>
        <v>0</v>
      </c>
      <c r="AM149" s="19"/>
      <c r="AN149" s="13">
        <f>AL149+AM149</f>
        <v>0</v>
      </c>
      <c r="AO149" s="19"/>
      <c r="AP149" s="13">
        <f>AN149+AO149</f>
        <v>0</v>
      </c>
      <c r="AQ149" s="19"/>
      <c r="AR149" s="13">
        <f>AP149+AQ149</f>
        <v>0</v>
      </c>
      <c r="AS149" s="19"/>
      <c r="AT149" s="13">
        <f>AR149+AS149</f>
        <v>0</v>
      </c>
      <c r="AU149" s="19"/>
      <c r="AV149" s="13">
        <f>AT149+AU149</f>
        <v>0</v>
      </c>
      <c r="AW149" s="19"/>
      <c r="AX149" s="13">
        <f>AV149+AW149</f>
        <v>0</v>
      </c>
      <c r="AY149" s="19"/>
      <c r="AZ149" s="13">
        <f>AX149+AY149</f>
        <v>0</v>
      </c>
      <c r="BA149" s="19"/>
      <c r="BB149" s="13">
        <f>AZ149+BA149</f>
        <v>0</v>
      </c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</row>
    <row r="150" spans="1:114">
      <c r="A150" s="12"/>
      <c r="B150" s="12"/>
      <c r="C150" s="12"/>
      <c r="D150" s="12"/>
      <c r="E150" s="12"/>
      <c r="F150" s="12" t="s">
        <v>14</v>
      </c>
      <c r="G150" s="63" t="s">
        <v>108</v>
      </c>
      <c r="H150" s="19"/>
      <c r="I150" s="19"/>
      <c r="J150" s="13">
        <f>H150+I150</f>
        <v>0</v>
      </c>
      <c r="K150" s="19"/>
      <c r="L150" s="13">
        <f>J150+K150</f>
        <v>0</v>
      </c>
      <c r="M150" s="19"/>
      <c r="N150" s="13">
        <f>L150+M150</f>
        <v>0</v>
      </c>
      <c r="O150" s="19"/>
      <c r="P150" s="13">
        <f>N150+O150</f>
        <v>0</v>
      </c>
      <c r="Q150" s="19"/>
      <c r="R150" s="13">
        <f>P150+Q150</f>
        <v>0</v>
      </c>
      <c r="S150" s="19"/>
      <c r="T150" s="13">
        <f>R150+S150</f>
        <v>0</v>
      </c>
      <c r="U150" s="19"/>
      <c r="V150" s="13">
        <f>T150+U150</f>
        <v>0</v>
      </c>
      <c r="W150" s="19"/>
      <c r="X150" s="13">
        <f>V150+W150</f>
        <v>0</v>
      </c>
      <c r="Y150" s="19"/>
      <c r="Z150" s="13">
        <f>X150+Y150</f>
        <v>0</v>
      </c>
      <c r="AA150" s="19"/>
      <c r="AB150" s="13">
        <f>Z150+AA150</f>
        <v>0</v>
      </c>
      <c r="AC150" s="19"/>
      <c r="AD150" s="13">
        <f>AB150+AC150</f>
        <v>0</v>
      </c>
      <c r="AE150" s="19"/>
      <c r="AF150" s="13">
        <f>AD150+AE150</f>
        <v>0</v>
      </c>
      <c r="AG150" s="19"/>
      <c r="AH150" s="13">
        <f>AF150+AG150</f>
        <v>0</v>
      </c>
      <c r="AI150" s="19"/>
      <c r="AJ150" s="13">
        <f>AH150+AI150</f>
        <v>0</v>
      </c>
      <c r="AK150" s="19"/>
      <c r="AL150" s="13">
        <f>AJ150+AK150</f>
        <v>0</v>
      </c>
      <c r="AM150" s="19"/>
      <c r="AN150" s="13">
        <f>AL150+AM150</f>
        <v>0</v>
      </c>
      <c r="AO150" s="19"/>
      <c r="AP150" s="13">
        <f>AN150+AO150</f>
        <v>0</v>
      </c>
      <c r="AQ150" s="19"/>
      <c r="AR150" s="13">
        <f>AP150+AQ150</f>
        <v>0</v>
      </c>
      <c r="AS150" s="19"/>
      <c r="AT150" s="13">
        <f>AR150+AS150</f>
        <v>0</v>
      </c>
      <c r="AU150" s="19"/>
      <c r="AV150" s="13">
        <f>AT150+AU150</f>
        <v>0</v>
      </c>
      <c r="AW150" s="19"/>
      <c r="AX150" s="13">
        <f>AV150+AW150</f>
        <v>0</v>
      </c>
      <c r="AY150" s="19"/>
      <c r="AZ150" s="13">
        <f>AX150+AY150</f>
        <v>0</v>
      </c>
      <c r="BA150" s="19"/>
      <c r="BB150" s="13">
        <f>AZ150+BA150</f>
        <v>0</v>
      </c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</row>
    <row r="151" spans="1:114" ht="20.100000000000001" hidden="1" customHeight="1">
      <c r="A151" s="12"/>
      <c r="B151" s="12"/>
      <c r="C151" s="12"/>
      <c r="D151" s="12"/>
      <c r="E151" s="12"/>
      <c r="F151" s="12"/>
      <c r="G151" s="63" t="s">
        <v>109</v>
      </c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</row>
    <row r="152" spans="1:114">
      <c r="A152" s="12"/>
      <c r="B152" s="12"/>
      <c r="C152" s="12"/>
      <c r="D152" s="12"/>
      <c r="E152" s="12"/>
      <c r="F152" s="12" t="s">
        <v>26</v>
      </c>
      <c r="G152" s="63" t="s">
        <v>110</v>
      </c>
      <c r="H152" s="19"/>
      <c r="I152" s="19"/>
      <c r="J152" s="13">
        <f>H152+I152</f>
        <v>0</v>
      </c>
      <c r="K152" s="19"/>
      <c r="L152" s="13">
        <f>J152+K152</f>
        <v>0</v>
      </c>
      <c r="M152" s="19"/>
      <c r="N152" s="13">
        <f>L152+M152</f>
        <v>0</v>
      </c>
      <c r="O152" s="19"/>
      <c r="P152" s="13">
        <f>N152+O152</f>
        <v>0</v>
      </c>
      <c r="Q152" s="19"/>
      <c r="R152" s="13">
        <f>P152+Q152</f>
        <v>0</v>
      </c>
      <c r="S152" s="19"/>
      <c r="T152" s="13">
        <f>R152+S152</f>
        <v>0</v>
      </c>
      <c r="U152" s="19"/>
      <c r="V152" s="13">
        <f>T152+U152</f>
        <v>0</v>
      </c>
      <c r="W152" s="19"/>
      <c r="X152" s="13">
        <f>V152+W152</f>
        <v>0</v>
      </c>
      <c r="Y152" s="19"/>
      <c r="Z152" s="13">
        <f>X152+Y152</f>
        <v>0</v>
      </c>
      <c r="AA152" s="19"/>
      <c r="AB152" s="13">
        <f>Z152+AA152</f>
        <v>0</v>
      </c>
      <c r="AC152" s="19"/>
      <c r="AD152" s="13">
        <f>AB152+AC152</f>
        <v>0</v>
      </c>
      <c r="AE152" s="19"/>
      <c r="AF152" s="13">
        <f>AD152+AE152</f>
        <v>0</v>
      </c>
      <c r="AG152" s="19"/>
      <c r="AH152" s="13">
        <f>AF152+AG152</f>
        <v>0</v>
      </c>
      <c r="AI152" s="19"/>
      <c r="AJ152" s="13">
        <f>AH152+AI152</f>
        <v>0</v>
      </c>
      <c r="AK152" s="19"/>
      <c r="AL152" s="13">
        <f>AJ152+AK152</f>
        <v>0</v>
      </c>
      <c r="AM152" s="19"/>
      <c r="AN152" s="13">
        <f>AL152+AM152</f>
        <v>0</v>
      </c>
      <c r="AO152" s="19"/>
      <c r="AP152" s="13">
        <f>AN152+AO152</f>
        <v>0</v>
      </c>
      <c r="AQ152" s="19"/>
      <c r="AR152" s="13">
        <f>AP152+AQ152</f>
        <v>0</v>
      </c>
      <c r="AS152" s="19"/>
      <c r="AT152" s="13">
        <f>AR152+AS152</f>
        <v>0</v>
      </c>
      <c r="AU152" s="19"/>
      <c r="AV152" s="13">
        <f>AT152+AU152</f>
        <v>0</v>
      </c>
      <c r="AW152" s="19"/>
      <c r="AX152" s="13">
        <f>AV152+AW152</f>
        <v>0</v>
      </c>
      <c r="AY152" s="19"/>
      <c r="AZ152" s="13">
        <f>AX152+AY152</f>
        <v>0</v>
      </c>
      <c r="BA152" s="19"/>
      <c r="BB152" s="13">
        <f>AZ152+BA152</f>
        <v>0</v>
      </c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</row>
    <row r="153" spans="1:114">
      <c r="A153" s="12"/>
      <c r="B153" s="12"/>
      <c r="C153" s="12"/>
      <c r="D153" s="12"/>
      <c r="E153" s="12"/>
      <c r="F153" s="12" t="s">
        <v>130</v>
      </c>
      <c r="G153" s="63" t="s">
        <v>111</v>
      </c>
      <c r="H153" s="19"/>
      <c r="I153" s="19"/>
      <c r="J153" s="13">
        <f>H153+I153</f>
        <v>0</v>
      </c>
      <c r="K153" s="19"/>
      <c r="L153" s="13">
        <f>J153+K153</f>
        <v>0</v>
      </c>
      <c r="M153" s="19"/>
      <c r="N153" s="13">
        <f>L153+M153</f>
        <v>0</v>
      </c>
      <c r="O153" s="19"/>
      <c r="P153" s="13">
        <f>N153+O153</f>
        <v>0</v>
      </c>
      <c r="Q153" s="19"/>
      <c r="R153" s="13">
        <f>P153+Q153</f>
        <v>0</v>
      </c>
      <c r="S153" s="19"/>
      <c r="T153" s="13">
        <f>R153+S153</f>
        <v>0</v>
      </c>
      <c r="U153" s="19"/>
      <c r="V153" s="13">
        <f>T153+U153</f>
        <v>0</v>
      </c>
      <c r="W153" s="19"/>
      <c r="X153" s="13">
        <f>V153+W153</f>
        <v>0</v>
      </c>
      <c r="Y153" s="19"/>
      <c r="Z153" s="13">
        <f>X153+Y153</f>
        <v>0</v>
      </c>
      <c r="AA153" s="19"/>
      <c r="AB153" s="13">
        <f>Z153+AA153</f>
        <v>0</v>
      </c>
      <c r="AC153" s="19"/>
      <c r="AD153" s="13">
        <f>AB153+AC153</f>
        <v>0</v>
      </c>
      <c r="AE153" s="19"/>
      <c r="AF153" s="13">
        <f>AD153+AE153</f>
        <v>0</v>
      </c>
      <c r="AG153" s="19"/>
      <c r="AH153" s="13">
        <f>AF153+AG153</f>
        <v>0</v>
      </c>
      <c r="AI153" s="19"/>
      <c r="AJ153" s="13">
        <f>AH153+AI153</f>
        <v>0</v>
      </c>
      <c r="AK153" s="19"/>
      <c r="AL153" s="13">
        <f>AJ153+AK153</f>
        <v>0</v>
      </c>
      <c r="AM153" s="19"/>
      <c r="AN153" s="13">
        <f>AL153+AM153</f>
        <v>0</v>
      </c>
      <c r="AO153" s="19"/>
      <c r="AP153" s="13">
        <f>AN153+AO153</f>
        <v>0</v>
      </c>
      <c r="AQ153" s="19"/>
      <c r="AR153" s="13">
        <f>AP153+AQ153</f>
        <v>0</v>
      </c>
      <c r="AS153" s="19"/>
      <c r="AT153" s="13">
        <f>AR153+AS153</f>
        <v>0</v>
      </c>
      <c r="AU153" s="19"/>
      <c r="AV153" s="13">
        <f>AT153+AU153</f>
        <v>0</v>
      </c>
      <c r="AW153" s="19"/>
      <c r="AX153" s="13">
        <f>AV153+AW153</f>
        <v>0</v>
      </c>
      <c r="AY153" s="19"/>
      <c r="AZ153" s="13">
        <f>AX153+AY153</f>
        <v>0</v>
      </c>
      <c r="BA153" s="19"/>
      <c r="BB153" s="13">
        <f>AZ153+BA153</f>
        <v>0</v>
      </c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</row>
    <row r="154" spans="1:114">
      <c r="A154" s="12"/>
      <c r="B154" s="12"/>
      <c r="C154" s="12"/>
      <c r="D154" s="12"/>
      <c r="E154" s="12"/>
      <c r="F154" s="12" t="s">
        <v>112</v>
      </c>
      <c r="G154" s="63" t="s">
        <v>113</v>
      </c>
      <c r="H154" s="19"/>
      <c r="I154" s="19"/>
      <c r="J154" s="13">
        <f>H154+I154</f>
        <v>0</v>
      </c>
      <c r="K154" s="19"/>
      <c r="L154" s="13">
        <f>J154+K154</f>
        <v>0</v>
      </c>
      <c r="M154" s="19"/>
      <c r="N154" s="13">
        <f>L154+M154</f>
        <v>0</v>
      </c>
      <c r="O154" s="19"/>
      <c r="P154" s="13">
        <f>N154+O154</f>
        <v>0</v>
      </c>
      <c r="Q154" s="19"/>
      <c r="R154" s="13">
        <f>P154+Q154</f>
        <v>0</v>
      </c>
      <c r="S154" s="19"/>
      <c r="T154" s="13">
        <f>R154+S154</f>
        <v>0</v>
      </c>
      <c r="U154" s="19"/>
      <c r="V154" s="13">
        <f>T154+U154</f>
        <v>0</v>
      </c>
      <c r="W154" s="19"/>
      <c r="X154" s="13">
        <f>V154+W154</f>
        <v>0</v>
      </c>
      <c r="Y154" s="19"/>
      <c r="Z154" s="13">
        <f>X154+Y154</f>
        <v>0</v>
      </c>
      <c r="AA154" s="19"/>
      <c r="AB154" s="13">
        <f>Z154+AA154</f>
        <v>0</v>
      </c>
      <c r="AC154" s="19"/>
      <c r="AD154" s="13">
        <f>AB154+AC154</f>
        <v>0</v>
      </c>
      <c r="AE154" s="19"/>
      <c r="AF154" s="13">
        <f>AD154+AE154</f>
        <v>0</v>
      </c>
      <c r="AG154" s="19"/>
      <c r="AH154" s="13">
        <f>AF154+AG154</f>
        <v>0</v>
      </c>
      <c r="AI154" s="19"/>
      <c r="AJ154" s="13">
        <f>AH154+AI154</f>
        <v>0</v>
      </c>
      <c r="AK154" s="19"/>
      <c r="AL154" s="13">
        <f>AJ154+AK154</f>
        <v>0</v>
      </c>
      <c r="AM154" s="19"/>
      <c r="AN154" s="13">
        <f>AL154+AM154</f>
        <v>0</v>
      </c>
      <c r="AO154" s="19"/>
      <c r="AP154" s="13">
        <f>AN154+AO154</f>
        <v>0</v>
      </c>
      <c r="AQ154" s="19"/>
      <c r="AR154" s="13">
        <f>AP154+AQ154</f>
        <v>0</v>
      </c>
      <c r="AS154" s="19"/>
      <c r="AT154" s="13">
        <f>AR154+AS154</f>
        <v>0</v>
      </c>
      <c r="AU154" s="19"/>
      <c r="AV154" s="13">
        <f>AT154+AU154</f>
        <v>0</v>
      </c>
      <c r="AW154" s="19"/>
      <c r="AX154" s="13">
        <f>AV154+AW154</f>
        <v>0</v>
      </c>
      <c r="AY154" s="19"/>
      <c r="AZ154" s="13">
        <f>AX154+AY154</f>
        <v>0</v>
      </c>
      <c r="BA154" s="19"/>
      <c r="BB154" s="13">
        <f>AZ154+BA154</f>
        <v>0</v>
      </c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</row>
    <row r="155" spans="1:114">
      <c r="A155" s="12"/>
      <c r="B155" s="12"/>
      <c r="C155" s="12"/>
      <c r="D155" s="12"/>
      <c r="E155" s="12"/>
      <c r="F155" s="12" t="s">
        <v>114</v>
      </c>
      <c r="G155" s="63" t="s">
        <v>115</v>
      </c>
      <c r="H155" s="19"/>
      <c r="I155" s="19"/>
      <c r="J155" s="13">
        <f>H155+I155</f>
        <v>0</v>
      </c>
      <c r="K155" s="19"/>
      <c r="L155" s="13">
        <f>J155+K155</f>
        <v>0</v>
      </c>
      <c r="M155" s="19"/>
      <c r="N155" s="13">
        <f>L155+M155</f>
        <v>0</v>
      </c>
      <c r="O155" s="19"/>
      <c r="P155" s="13">
        <f>N155+O155</f>
        <v>0</v>
      </c>
      <c r="Q155" s="19"/>
      <c r="R155" s="13">
        <f>P155+Q155</f>
        <v>0</v>
      </c>
      <c r="S155" s="19"/>
      <c r="T155" s="13">
        <f>R155+S155</f>
        <v>0</v>
      </c>
      <c r="U155" s="19"/>
      <c r="V155" s="13">
        <f>T155+U155</f>
        <v>0</v>
      </c>
      <c r="W155" s="19"/>
      <c r="X155" s="13">
        <f>V155+W155</f>
        <v>0</v>
      </c>
      <c r="Y155" s="19"/>
      <c r="Z155" s="13">
        <f>X155+Y155</f>
        <v>0</v>
      </c>
      <c r="AA155" s="19"/>
      <c r="AB155" s="13">
        <f>Z155+AA155</f>
        <v>0</v>
      </c>
      <c r="AC155" s="19"/>
      <c r="AD155" s="13">
        <f>AB155+AC155</f>
        <v>0</v>
      </c>
      <c r="AE155" s="19"/>
      <c r="AF155" s="13">
        <f>AD155+AE155</f>
        <v>0</v>
      </c>
      <c r="AG155" s="19"/>
      <c r="AH155" s="13">
        <f>AF155+AG155</f>
        <v>0</v>
      </c>
      <c r="AI155" s="19"/>
      <c r="AJ155" s="13">
        <f>AH155+AI155</f>
        <v>0</v>
      </c>
      <c r="AK155" s="19"/>
      <c r="AL155" s="13">
        <f>AJ155+AK155</f>
        <v>0</v>
      </c>
      <c r="AM155" s="19"/>
      <c r="AN155" s="13">
        <f>AL155+AM155</f>
        <v>0</v>
      </c>
      <c r="AO155" s="19"/>
      <c r="AP155" s="13">
        <f>AN155+AO155</f>
        <v>0</v>
      </c>
      <c r="AQ155" s="19"/>
      <c r="AR155" s="13">
        <f>AP155+AQ155</f>
        <v>0</v>
      </c>
      <c r="AS155" s="19"/>
      <c r="AT155" s="13">
        <f>AR155+AS155</f>
        <v>0</v>
      </c>
      <c r="AU155" s="19"/>
      <c r="AV155" s="13">
        <f>AT155+AU155</f>
        <v>0</v>
      </c>
      <c r="AW155" s="19"/>
      <c r="AX155" s="13">
        <f>AV155+AW155</f>
        <v>0</v>
      </c>
      <c r="AY155" s="19"/>
      <c r="AZ155" s="13">
        <f>AX155+AY155</f>
        <v>0</v>
      </c>
      <c r="BA155" s="19"/>
      <c r="BB155" s="13">
        <f>AZ155+BA155</f>
        <v>0</v>
      </c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</row>
    <row r="156" spans="1:114" ht="26.1" hidden="1" customHeight="1">
      <c r="A156" s="12"/>
      <c r="B156" s="12"/>
      <c r="C156" s="12"/>
      <c r="D156" s="12"/>
      <c r="E156" s="12"/>
      <c r="F156" s="12"/>
      <c r="G156" s="63" t="s">
        <v>116</v>
      </c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</row>
    <row r="157" spans="1:114" hidden="1">
      <c r="A157" s="12"/>
      <c r="B157" s="12"/>
      <c r="C157" s="12"/>
      <c r="D157" s="12"/>
      <c r="E157" s="12"/>
      <c r="F157" s="12"/>
      <c r="G157" s="63" t="s">
        <v>117</v>
      </c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</row>
    <row r="158" spans="1:114">
      <c r="A158" s="12"/>
      <c r="B158" s="12"/>
      <c r="C158" s="12"/>
      <c r="D158" s="12"/>
      <c r="E158" s="12"/>
      <c r="F158" s="12">
        <v>12</v>
      </c>
      <c r="G158" s="63" t="s">
        <v>118</v>
      </c>
      <c r="H158" s="19"/>
      <c r="I158" s="19"/>
      <c r="J158" s="13">
        <f>H158+I158</f>
        <v>0</v>
      </c>
      <c r="K158" s="19"/>
      <c r="L158" s="13">
        <f>J158+K158</f>
        <v>0</v>
      </c>
      <c r="M158" s="19"/>
      <c r="N158" s="13">
        <f>L158+M158</f>
        <v>0</v>
      </c>
      <c r="O158" s="19"/>
      <c r="P158" s="13">
        <f>N158+O158</f>
        <v>0</v>
      </c>
      <c r="Q158" s="19"/>
      <c r="R158" s="13">
        <f>P158+Q158</f>
        <v>0</v>
      </c>
      <c r="S158" s="19"/>
      <c r="T158" s="13">
        <f>R158+S158</f>
        <v>0</v>
      </c>
      <c r="U158" s="19"/>
      <c r="V158" s="13">
        <f>T158+U158</f>
        <v>0</v>
      </c>
      <c r="W158" s="19"/>
      <c r="X158" s="13">
        <f>V158+W158</f>
        <v>0</v>
      </c>
      <c r="Y158" s="19"/>
      <c r="Z158" s="13">
        <f>X158+Y158</f>
        <v>0</v>
      </c>
      <c r="AA158" s="19"/>
      <c r="AB158" s="13">
        <f>Z158+AA158</f>
        <v>0</v>
      </c>
      <c r="AC158" s="19"/>
      <c r="AD158" s="13">
        <f>AB158+AC158</f>
        <v>0</v>
      </c>
      <c r="AE158" s="19"/>
      <c r="AF158" s="13">
        <f>AD158+AE158</f>
        <v>0</v>
      </c>
      <c r="AG158" s="19"/>
      <c r="AH158" s="13">
        <f>AF158+AG158</f>
        <v>0</v>
      </c>
      <c r="AI158" s="19"/>
      <c r="AJ158" s="13">
        <f>AH158+AI158</f>
        <v>0</v>
      </c>
      <c r="AK158" s="19"/>
      <c r="AL158" s="13">
        <f>AJ158+AK158</f>
        <v>0</v>
      </c>
      <c r="AM158" s="19"/>
      <c r="AN158" s="13">
        <f>AL158+AM158</f>
        <v>0</v>
      </c>
      <c r="AO158" s="19"/>
      <c r="AP158" s="13">
        <f>AN158+AO158</f>
        <v>0</v>
      </c>
      <c r="AQ158" s="19"/>
      <c r="AR158" s="13">
        <f>AP158+AQ158</f>
        <v>0</v>
      </c>
      <c r="AS158" s="19"/>
      <c r="AT158" s="13">
        <f>AR158+AS158</f>
        <v>0</v>
      </c>
      <c r="AU158" s="19"/>
      <c r="AV158" s="13">
        <f>AT158+AU158</f>
        <v>0</v>
      </c>
      <c r="AW158" s="19"/>
      <c r="AX158" s="13">
        <f>AV158+AW158</f>
        <v>0</v>
      </c>
      <c r="AY158" s="19"/>
      <c r="AZ158" s="13">
        <f>AX158+AY158</f>
        <v>0</v>
      </c>
      <c r="BA158" s="19"/>
      <c r="BB158" s="13">
        <f>AZ158+BA158</f>
        <v>0</v>
      </c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</row>
    <row r="159" spans="1:114">
      <c r="A159" s="12"/>
      <c r="B159" s="12"/>
      <c r="C159" s="12"/>
      <c r="D159" s="12"/>
      <c r="E159" s="12"/>
      <c r="F159" s="12">
        <v>13</v>
      </c>
      <c r="G159" s="63" t="s">
        <v>119</v>
      </c>
      <c r="H159" s="19"/>
      <c r="I159" s="19"/>
      <c r="J159" s="13">
        <f>H159+I159</f>
        <v>0</v>
      </c>
      <c r="K159" s="19"/>
      <c r="L159" s="13">
        <f>J159+K159</f>
        <v>0</v>
      </c>
      <c r="M159" s="19"/>
      <c r="N159" s="13">
        <f>L159+M159</f>
        <v>0</v>
      </c>
      <c r="O159" s="19"/>
      <c r="P159" s="13">
        <f>N159+O159</f>
        <v>0</v>
      </c>
      <c r="Q159" s="19"/>
      <c r="R159" s="13">
        <f>P159+Q159</f>
        <v>0</v>
      </c>
      <c r="S159" s="19"/>
      <c r="T159" s="13">
        <f>R159+S159</f>
        <v>0</v>
      </c>
      <c r="U159" s="19"/>
      <c r="V159" s="13">
        <f>T159+U159</f>
        <v>0</v>
      </c>
      <c r="W159" s="19"/>
      <c r="X159" s="13">
        <f>V159+W159</f>
        <v>0</v>
      </c>
      <c r="Y159" s="19"/>
      <c r="Z159" s="13">
        <f>X159+Y159</f>
        <v>0</v>
      </c>
      <c r="AA159" s="19"/>
      <c r="AB159" s="13">
        <f>Z159+AA159</f>
        <v>0</v>
      </c>
      <c r="AC159" s="19"/>
      <c r="AD159" s="13">
        <f>AB159+AC159</f>
        <v>0</v>
      </c>
      <c r="AE159" s="19"/>
      <c r="AF159" s="13">
        <f>AD159+AE159</f>
        <v>0</v>
      </c>
      <c r="AG159" s="19"/>
      <c r="AH159" s="13">
        <f>AF159+AG159</f>
        <v>0</v>
      </c>
      <c r="AI159" s="19"/>
      <c r="AJ159" s="13">
        <f>AH159+AI159</f>
        <v>0</v>
      </c>
      <c r="AK159" s="19"/>
      <c r="AL159" s="13">
        <f>AJ159+AK159</f>
        <v>0</v>
      </c>
      <c r="AM159" s="19"/>
      <c r="AN159" s="13">
        <f>AL159+AM159</f>
        <v>0</v>
      </c>
      <c r="AO159" s="19"/>
      <c r="AP159" s="13">
        <f>AN159+AO159</f>
        <v>0</v>
      </c>
      <c r="AQ159" s="19"/>
      <c r="AR159" s="13">
        <f>AP159+AQ159</f>
        <v>0</v>
      </c>
      <c r="AS159" s="19"/>
      <c r="AT159" s="13">
        <f>AR159+AS159</f>
        <v>0</v>
      </c>
      <c r="AU159" s="19"/>
      <c r="AV159" s="13">
        <f>AT159+AU159</f>
        <v>0</v>
      </c>
      <c r="AW159" s="19"/>
      <c r="AX159" s="13">
        <f>AV159+AW159</f>
        <v>0</v>
      </c>
      <c r="AY159" s="19"/>
      <c r="AZ159" s="13">
        <f>AX159+AY159</f>
        <v>0</v>
      </c>
      <c r="BA159" s="19"/>
      <c r="BB159" s="13">
        <f>AZ159+BA159</f>
        <v>0</v>
      </c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</row>
    <row r="160" spans="1:114" hidden="1">
      <c r="A160" s="12"/>
      <c r="B160" s="12"/>
      <c r="C160" s="12"/>
      <c r="D160" s="12"/>
      <c r="E160" s="12"/>
      <c r="F160" s="12"/>
      <c r="G160" s="63" t="s">
        <v>120</v>
      </c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</row>
    <row r="161" spans="1:114" hidden="1">
      <c r="A161" s="12"/>
      <c r="B161" s="12"/>
      <c r="C161" s="12"/>
      <c r="D161" s="12"/>
      <c r="E161" s="12"/>
      <c r="F161" s="12"/>
      <c r="G161" s="63" t="s">
        <v>121</v>
      </c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</row>
    <row r="162" spans="1:114" hidden="1">
      <c r="A162" s="12"/>
      <c r="B162" s="12"/>
      <c r="C162" s="12"/>
      <c r="D162" s="12"/>
      <c r="E162" s="12"/>
      <c r="F162" s="12"/>
      <c r="G162" s="63" t="s">
        <v>122</v>
      </c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</row>
    <row r="163" spans="1:114">
      <c r="A163" s="12"/>
      <c r="B163" s="12"/>
      <c r="C163" s="12"/>
      <c r="D163" s="12"/>
      <c r="E163" s="12"/>
      <c r="F163" s="12" t="s">
        <v>75</v>
      </c>
      <c r="G163" s="63" t="s">
        <v>123</v>
      </c>
      <c r="H163" s="19"/>
      <c r="I163" s="19"/>
      <c r="J163" s="13">
        <f>H163+I163</f>
        <v>0</v>
      </c>
      <c r="K163" s="19"/>
      <c r="L163" s="13">
        <f>J163+K163</f>
        <v>0</v>
      </c>
      <c r="M163" s="19"/>
      <c r="N163" s="13">
        <f>L163+M163</f>
        <v>0</v>
      </c>
      <c r="O163" s="19"/>
      <c r="P163" s="13">
        <f>N163+O163</f>
        <v>0</v>
      </c>
      <c r="Q163" s="19"/>
      <c r="R163" s="13">
        <f>P163+Q163</f>
        <v>0</v>
      </c>
      <c r="S163" s="19"/>
      <c r="T163" s="13">
        <f>R163+S163</f>
        <v>0</v>
      </c>
      <c r="U163" s="19"/>
      <c r="V163" s="13">
        <f>T163+U163</f>
        <v>0</v>
      </c>
      <c r="W163" s="19"/>
      <c r="X163" s="13">
        <f>V163+W163</f>
        <v>0</v>
      </c>
      <c r="Y163" s="19"/>
      <c r="Z163" s="13">
        <f>X163+Y163</f>
        <v>0</v>
      </c>
      <c r="AA163" s="19"/>
      <c r="AB163" s="13">
        <f>Z163+AA163</f>
        <v>0</v>
      </c>
      <c r="AC163" s="19"/>
      <c r="AD163" s="13">
        <f>AB163+AC163</f>
        <v>0</v>
      </c>
      <c r="AE163" s="19"/>
      <c r="AF163" s="13">
        <f>AD163+AE163</f>
        <v>0</v>
      </c>
      <c r="AG163" s="19"/>
      <c r="AH163" s="13">
        <f>AF163+AG163</f>
        <v>0</v>
      </c>
      <c r="AI163" s="19"/>
      <c r="AJ163" s="13">
        <f>AH163+AI163</f>
        <v>0</v>
      </c>
      <c r="AK163" s="19"/>
      <c r="AL163" s="13">
        <f>AJ163+AK163</f>
        <v>0</v>
      </c>
      <c r="AM163" s="19"/>
      <c r="AN163" s="13">
        <f>AL163+AM163</f>
        <v>0</v>
      </c>
      <c r="AO163" s="19"/>
      <c r="AP163" s="13">
        <f>AN163+AO163</f>
        <v>0</v>
      </c>
      <c r="AQ163" s="19"/>
      <c r="AR163" s="13">
        <f>AP163+AQ163</f>
        <v>0</v>
      </c>
      <c r="AS163" s="19"/>
      <c r="AT163" s="13">
        <f>AR163+AS163</f>
        <v>0</v>
      </c>
      <c r="AU163" s="19"/>
      <c r="AV163" s="13">
        <f>AT163+AU163</f>
        <v>0</v>
      </c>
      <c r="AW163" s="19"/>
      <c r="AX163" s="13">
        <f>AV163+AW163</f>
        <v>0</v>
      </c>
      <c r="AY163" s="19"/>
      <c r="AZ163" s="13">
        <f>AX163+AY163</f>
        <v>0</v>
      </c>
      <c r="BA163" s="19"/>
      <c r="BB163" s="13">
        <f>AZ163+BA163</f>
        <v>0</v>
      </c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</row>
    <row r="164" spans="1:114" ht="15.75">
      <c r="A164" s="8"/>
      <c r="B164" s="8"/>
      <c r="C164" s="8"/>
      <c r="D164" s="8"/>
      <c r="E164" s="8" t="s">
        <v>39</v>
      </c>
      <c r="F164" s="8"/>
      <c r="G164" s="57" t="s">
        <v>124</v>
      </c>
      <c r="H164" s="17">
        <f t="shared" ref="H164:N164" si="1011">H165+H166+H167+H168+H169+H170</f>
        <v>0</v>
      </c>
      <c r="I164" s="17">
        <f t="shared" si="1011"/>
        <v>0</v>
      </c>
      <c r="J164" s="17">
        <f t="shared" si="1011"/>
        <v>0</v>
      </c>
      <c r="K164" s="17">
        <f t="shared" si="1011"/>
        <v>0</v>
      </c>
      <c r="L164" s="17">
        <f t="shared" si="1011"/>
        <v>0</v>
      </c>
      <c r="M164" s="17">
        <f t="shared" si="1011"/>
        <v>0</v>
      </c>
      <c r="N164" s="17">
        <f t="shared" si="1011"/>
        <v>0</v>
      </c>
      <c r="O164" s="17">
        <f t="shared" ref="O164:T164" si="1012">O165+O166+O167+O168+O169+O170</f>
        <v>0</v>
      </c>
      <c r="P164" s="17">
        <f t="shared" si="1012"/>
        <v>0</v>
      </c>
      <c r="Q164" s="17">
        <f t="shared" si="1012"/>
        <v>0</v>
      </c>
      <c r="R164" s="17">
        <f t="shared" si="1012"/>
        <v>0</v>
      </c>
      <c r="S164" s="17">
        <f t="shared" si="1012"/>
        <v>0</v>
      </c>
      <c r="T164" s="17">
        <f t="shared" si="1012"/>
        <v>0</v>
      </c>
      <c r="U164" s="17">
        <f t="shared" ref="U164:Z164" si="1013">U165+U166+U167+U168+U169+U170</f>
        <v>0</v>
      </c>
      <c r="V164" s="17">
        <f t="shared" si="1013"/>
        <v>0</v>
      </c>
      <c r="W164" s="17">
        <f t="shared" si="1013"/>
        <v>0</v>
      </c>
      <c r="X164" s="17">
        <f t="shared" si="1013"/>
        <v>0</v>
      </c>
      <c r="Y164" s="17">
        <f t="shared" si="1013"/>
        <v>0</v>
      </c>
      <c r="Z164" s="17">
        <f t="shared" si="1013"/>
        <v>0</v>
      </c>
      <c r="AA164" s="17">
        <f t="shared" ref="AA164:AF164" si="1014">AA165+AA166+AA167+AA168+AA169+AA170</f>
        <v>0</v>
      </c>
      <c r="AB164" s="17">
        <f t="shared" si="1014"/>
        <v>0</v>
      </c>
      <c r="AC164" s="17">
        <f t="shared" si="1014"/>
        <v>0</v>
      </c>
      <c r="AD164" s="17">
        <f t="shared" si="1014"/>
        <v>0</v>
      </c>
      <c r="AE164" s="17">
        <f t="shared" si="1014"/>
        <v>0</v>
      </c>
      <c r="AF164" s="17">
        <f t="shared" si="1014"/>
        <v>0</v>
      </c>
      <c r="AG164" s="17">
        <f t="shared" ref="AG164:AH164" si="1015">AG165+AG166+AG167+AG168+AG169+AG170</f>
        <v>0</v>
      </c>
      <c r="AH164" s="17">
        <f t="shared" si="1015"/>
        <v>0</v>
      </c>
      <c r="AI164" s="17">
        <f t="shared" ref="AI164:AJ164" si="1016">AI165+AI166+AI167+AI168+AI169+AI170</f>
        <v>0</v>
      </c>
      <c r="AJ164" s="17">
        <f t="shared" si="1016"/>
        <v>0</v>
      </c>
      <c r="AK164" s="17">
        <f t="shared" ref="AK164:AL164" si="1017">AK165+AK166+AK167+AK168+AK169+AK170</f>
        <v>0</v>
      </c>
      <c r="AL164" s="17">
        <f t="shared" si="1017"/>
        <v>0</v>
      </c>
      <c r="AM164" s="17">
        <f t="shared" ref="AM164:AN164" si="1018">AM165+AM166+AM167+AM168+AM169+AM170</f>
        <v>0</v>
      </c>
      <c r="AN164" s="17">
        <f t="shared" si="1018"/>
        <v>0</v>
      </c>
      <c r="AO164" s="17">
        <f t="shared" ref="AO164:AP164" si="1019">AO165+AO166+AO167+AO168+AO169+AO170</f>
        <v>0</v>
      </c>
      <c r="AP164" s="17">
        <f t="shared" si="1019"/>
        <v>0</v>
      </c>
      <c r="AQ164" s="17">
        <f t="shared" ref="AQ164:AR164" si="1020">AQ165+AQ166+AQ167+AQ168+AQ169+AQ170</f>
        <v>0</v>
      </c>
      <c r="AR164" s="17">
        <f t="shared" si="1020"/>
        <v>0</v>
      </c>
      <c r="AS164" s="17">
        <f t="shared" ref="AS164:AT164" si="1021">AS165+AS166+AS167+AS168+AS169+AS170</f>
        <v>0</v>
      </c>
      <c r="AT164" s="17">
        <f t="shared" si="1021"/>
        <v>0</v>
      </c>
      <c r="AU164" s="17">
        <f t="shared" ref="AU164:AV164" si="1022">AU165+AU166+AU167+AU168+AU169+AU170</f>
        <v>0</v>
      </c>
      <c r="AV164" s="17">
        <f t="shared" si="1022"/>
        <v>0</v>
      </c>
      <c r="AW164" s="17">
        <f t="shared" ref="AW164:AX164" si="1023">AW165+AW166+AW167+AW168+AW169+AW170</f>
        <v>0</v>
      </c>
      <c r="AX164" s="17">
        <f t="shared" si="1023"/>
        <v>0</v>
      </c>
      <c r="AY164" s="17">
        <f t="shared" ref="AY164:AZ164" si="1024">AY165+AY166+AY167+AY168+AY169+AY170</f>
        <v>0</v>
      </c>
      <c r="AZ164" s="17">
        <f t="shared" si="1024"/>
        <v>0</v>
      </c>
      <c r="BA164" s="17">
        <f t="shared" ref="BA164:BB164" si="1025">BA165+BA166+BA167+BA168+BA169+BA170</f>
        <v>0</v>
      </c>
      <c r="BB164" s="17">
        <f t="shared" si="1025"/>
        <v>0</v>
      </c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</row>
    <row r="165" spans="1:114">
      <c r="A165" s="12"/>
      <c r="B165" s="12"/>
      <c r="C165" s="12"/>
      <c r="D165" s="12"/>
      <c r="E165" s="12"/>
      <c r="F165" s="12" t="s">
        <v>24</v>
      </c>
      <c r="G165" s="63" t="s">
        <v>125</v>
      </c>
      <c r="H165" s="19"/>
      <c r="I165" s="19"/>
      <c r="J165" s="13">
        <f t="shared" ref="J165:J170" si="1026">H165+I165</f>
        <v>0</v>
      </c>
      <c r="K165" s="19"/>
      <c r="L165" s="13">
        <f t="shared" ref="L165:L170" si="1027">J165+K165</f>
        <v>0</v>
      </c>
      <c r="M165" s="19"/>
      <c r="N165" s="13">
        <f t="shared" ref="N165:N170" si="1028">L165+M165</f>
        <v>0</v>
      </c>
      <c r="O165" s="19"/>
      <c r="P165" s="13">
        <f t="shared" ref="P165:P170" si="1029">N165+O165</f>
        <v>0</v>
      </c>
      <c r="Q165" s="19"/>
      <c r="R165" s="13">
        <f t="shared" ref="R165:R170" si="1030">P165+Q165</f>
        <v>0</v>
      </c>
      <c r="S165" s="19"/>
      <c r="T165" s="13">
        <f t="shared" ref="T165:T170" si="1031">R165+S165</f>
        <v>0</v>
      </c>
      <c r="U165" s="19"/>
      <c r="V165" s="13">
        <f t="shared" ref="V165:V170" si="1032">T165+U165</f>
        <v>0</v>
      </c>
      <c r="W165" s="19"/>
      <c r="X165" s="13">
        <f t="shared" ref="X165:X170" si="1033">V165+W165</f>
        <v>0</v>
      </c>
      <c r="Y165" s="19"/>
      <c r="Z165" s="13">
        <f t="shared" ref="Z165:Z170" si="1034">X165+Y165</f>
        <v>0</v>
      </c>
      <c r="AA165" s="19"/>
      <c r="AB165" s="13">
        <f t="shared" ref="AB165:AB170" si="1035">Z165+AA165</f>
        <v>0</v>
      </c>
      <c r="AC165" s="19"/>
      <c r="AD165" s="13">
        <f t="shared" ref="AD165:AD170" si="1036">AB165+AC165</f>
        <v>0</v>
      </c>
      <c r="AE165" s="19"/>
      <c r="AF165" s="13">
        <f t="shared" ref="AF165:AF170" si="1037">AD165+AE165</f>
        <v>0</v>
      </c>
      <c r="AG165" s="19"/>
      <c r="AH165" s="13">
        <f t="shared" ref="AH165:AH170" si="1038">AF165+AG165</f>
        <v>0</v>
      </c>
      <c r="AI165" s="19"/>
      <c r="AJ165" s="13">
        <f t="shared" ref="AJ165:AJ170" si="1039">AH165+AI165</f>
        <v>0</v>
      </c>
      <c r="AK165" s="19"/>
      <c r="AL165" s="13">
        <f t="shared" ref="AL165:AL170" si="1040">AJ165+AK165</f>
        <v>0</v>
      </c>
      <c r="AM165" s="19"/>
      <c r="AN165" s="13">
        <f t="shared" ref="AN165:AN170" si="1041">AL165+AM165</f>
        <v>0</v>
      </c>
      <c r="AO165" s="19"/>
      <c r="AP165" s="13">
        <f t="shared" ref="AP165:AP170" si="1042">AN165+AO165</f>
        <v>0</v>
      </c>
      <c r="AQ165" s="19"/>
      <c r="AR165" s="13">
        <f t="shared" ref="AR165:AR170" si="1043">AP165+AQ165</f>
        <v>0</v>
      </c>
      <c r="AS165" s="19"/>
      <c r="AT165" s="13">
        <f t="shared" ref="AT165:AT170" si="1044">AR165+AS165</f>
        <v>0</v>
      </c>
      <c r="AU165" s="19"/>
      <c r="AV165" s="13">
        <f t="shared" ref="AV165:AV170" si="1045">AT165+AU165</f>
        <v>0</v>
      </c>
      <c r="AW165" s="19"/>
      <c r="AX165" s="13">
        <f t="shared" ref="AX165:AX170" si="1046">AV165+AW165</f>
        <v>0</v>
      </c>
      <c r="AY165" s="19"/>
      <c r="AZ165" s="13">
        <f t="shared" ref="AZ165:AZ170" si="1047">AX165+AY165</f>
        <v>0</v>
      </c>
      <c r="BA165" s="19"/>
      <c r="BB165" s="13">
        <f t="shared" ref="BB165:BB170" si="1048">AZ165+BA165</f>
        <v>0</v>
      </c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</row>
    <row r="166" spans="1:114">
      <c r="A166" s="12"/>
      <c r="B166" s="12"/>
      <c r="C166" s="12"/>
      <c r="D166" s="12"/>
      <c r="E166" s="12"/>
      <c r="F166" s="12" t="s">
        <v>22</v>
      </c>
      <c r="G166" s="63" t="s">
        <v>126</v>
      </c>
      <c r="H166" s="19"/>
      <c r="I166" s="19"/>
      <c r="J166" s="13">
        <f t="shared" si="1026"/>
        <v>0</v>
      </c>
      <c r="K166" s="19"/>
      <c r="L166" s="13">
        <f t="shared" si="1027"/>
        <v>0</v>
      </c>
      <c r="M166" s="19"/>
      <c r="N166" s="13">
        <f t="shared" si="1028"/>
        <v>0</v>
      </c>
      <c r="O166" s="19"/>
      <c r="P166" s="13">
        <f t="shared" si="1029"/>
        <v>0</v>
      </c>
      <c r="Q166" s="19"/>
      <c r="R166" s="13">
        <f t="shared" si="1030"/>
        <v>0</v>
      </c>
      <c r="S166" s="19"/>
      <c r="T166" s="13">
        <f t="shared" si="1031"/>
        <v>0</v>
      </c>
      <c r="U166" s="19"/>
      <c r="V166" s="13">
        <f t="shared" si="1032"/>
        <v>0</v>
      </c>
      <c r="W166" s="19"/>
      <c r="X166" s="13">
        <f t="shared" si="1033"/>
        <v>0</v>
      </c>
      <c r="Y166" s="19"/>
      <c r="Z166" s="13">
        <f t="shared" si="1034"/>
        <v>0</v>
      </c>
      <c r="AA166" s="19"/>
      <c r="AB166" s="13">
        <f t="shared" si="1035"/>
        <v>0</v>
      </c>
      <c r="AC166" s="19"/>
      <c r="AD166" s="13">
        <f t="shared" si="1036"/>
        <v>0</v>
      </c>
      <c r="AE166" s="19"/>
      <c r="AF166" s="13">
        <f t="shared" si="1037"/>
        <v>0</v>
      </c>
      <c r="AG166" s="19"/>
      <c r="AH166" s="13">
        <f t="shared" si="1038"/>
        <v>0</v>
      </c>
      <c r="AI166" s="19"/>
      <c r="AJ166" s="13">
        <f t="shared" si="1039"/>
        <v>0</v>
      </c>
      <c r="AK166" s="19"/>
      <c r="AL166" s="13">
        <f t="shared" si="1040"/>
        <v>0</v>
      </c>
      <c r="AM166" s="19"/>
      <c r="AN166" s="13">
        <f t="shared" si="1041"/>
        <v>0</v>
      </c>
      <c r="AO166" s="19"/>
      <c r="AP166" s="13">
        <f t="shared" si="1042"/>
        <v>0</v>
      </c>
      <c r="AQ166" s="19"/>
      <c r="AR166" s="13">
        <f t="shared" si="1043"/>
        <v>0</v>
      </c>
      <c r="AS166" s="19"/>
      <c r="AT166" s="13">
        <f t="shared" si="1044"/>
        <v>0</v>
      </c>
      <c r="AU166" s="19"/>
      <c r="AV166" s="13">
        <f t="shared" si="1045"/>
        <v>0</v>
      </c>
      <c r="AW166" s="19"/>
      <c r="AX166" s="13">
        <f t="shared" si="1046"/>
        <v>0</v>
      </c>
      <c r="AY166" s="19"/>
      <c r="AZ166" s="13">
        <f t="shared" si="1047"/>
        <v>0</v>
      </c>
      <c r="BA166" s="19"/>
      <c r="BB166" s="13">
        <f t="shared" si="1048"/>
        <v>0</v>
      </c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</row>
    <row r="167" spans="1:114">
      <c r="A167" s="12"/>
      <c r="B167" s="12"/>
      <c r="C167" s="12"/>
      <c r="D167" s="12"/>
      <c r="E167" s="12"/>
      <c r="F167" s="12" t="s">
        <v>39</v>
      </c>
      <c r="G167" s="63" t="s">
        <v>127</v>
      </c>
      <c r="H167" s="19"/>
      <c r="I167" s="19"/>
      <c r="J167" s="13">
        <f t="shared" si="1026"/>
        <v>0</v>
      </c>
      <c r="K167" s="19"/>
      <c r="L167" s="13">
        <f t="shared" si="1027"/>
        <v>0</v>
      </c>
      <c r="M167" s="19"/>
      <c r="N167" s="13">
        <f t="shared" si="1028"/>
        <v>0</v>
      </c>
      <c r="O167" s="19"/>
      <c r="P167" s="13">
        <f t="shared" si="1029"/>
        <v>0</v>
      </c>
      <c r="Q167" s="19"/>
      <c r="R167" s="13">
        <f t="shared" si="1030"/>
        <v>0</v>
      </c>
      <c r="S167" s="19"/>
      <c r="T167" s="13">
        <f t="shared" si="1031"/>
        <v>0</v>
      </c>
      <c r="U167" s="19"/>
      <c r="V167" s="13">
        <f t="shared" si="1032"/>
        <v>0</v>
      </c>
      <c r="W167" s="19"/>
      <c r="X167" s="13">
        <f t="shared" si="1033"/>
        <v>0</v>
      </c>
      <c r="Y167" s="19"/>
      <c r="Z167" s="13">
        <f t="shared" si="1034"/>
        <v>0</v>
      </c>
      <c r="AA167" s="19"/>
      <c r="AB167" s="13">
        <f t="shared" si="1035"/>
        <v>0</v>
      </c>
      <c r="AC167" s="19"/>
      <c r="AD167" s="13">
        <f t="shared" si="1036"/>
        <v>0</v>
      </c>
      <c r="AE167" s="19"/>
      <c r="AF167" s="13">
        <f t="shared" si="1037"/>
        <v>0</v>
      </c>
      <c r="AG167" s="19"/>
      <c r="AH167" s="13">
        <f t="shared" si="1038"/>
        <v>0</v>
      </c>
      <c r="AI167" s="19"/>
      <c r="AJ167" s="13">
        <f t="shared" si="1039"/>
        <v>0</v>
      </c>
      <c r="AK167" s="19"/>
      <c r="AL167" s="13">
        <f t="shared" si="1040"/>
        <v>0</v>
      </c>
      <c r="AM167" s="19"/>
      <c r="AN167" s="13">
        <f t="shared" si="1041"/>
        <v>0</v>
      </c>
      <c r="AO167" s="19"/>
      <c r="AP167" s="13">
        <f t="shared" si="1042"/>
        <v>0</v>
      </c>
      <c r="AQ167" s="19"/>
      <c r="AR167" s="13">
        <f t="shared" si="1043"/>
        <v>0</v>
      </c>
      <c r="AS167" s="19"/>
      <c r="AT167" s="13">
        <f t="shared" si="1044"/>
        <v>0</v>
      </c>
      <c r="AU167" s="19"/>
      <c r="AV167" s="13">
        <f t="shared" si="1045"/>
        <v>0</v>
      </c>
      <c r="AW167" s="19"/>
      <c r="AX167" s="13">
        <f t="shared" si="1046"/>
        <v>0</v>
      </c>
      <c r="AY167" s="19"/>
      <c r="AZ167" s="13">
        <f t="shared" si="1047"/>
        <v>0</v>
      </c>
      <c r="BA167" s="19"/>
      <c r="BB167" s="13">
        <f t="shared" si="1048"/>
        <v>0</v>
      </c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</row>
    <row r="168" spans="1:114" ht="30" customHeight="1">
      <c r="A168" s="12"/>
      <c r="B168" s="12"/>
      <c r="C168" s="12"/>
      <c r="D168" s="12"/>
      <c r="E168" s="12"/>
      <c r="F168" s="12" t="s">
        <v>14</v>
      </c>
      <c r="G168" s="63" t="s">
        <v>128</v>
      </c>
      <c r="H168" s="19"/>
      <c r="I168" s="19"/>
      <c r="J168" s="13">
        <f t="shared" si="1026"/>
        <v>0</v>
      </c>
      <c r="K168" s="19"/>
      <c r="L168" s="13">
        <f t="shared" si="1027"/>
        <v>0</v>
      </c>
      <c r="M168" s="19"/>
      <c r="N168" s="13">
        <f t="shared" si="1028"/>
        <v>0</v>
      </c>
      <c r="O168" s="19"/>
      <c r="P168" s="13">
        <f t="shared" si="1029"/>
        <v>0</v>
      </c>
      <c r="Q168" s="19"/>
      <c r="R168" s="13">
        <f t="shared" si="1030"/>
        <v>0</v>
      </c>
      <c r="S168" s="19"/>
      <c r="T168" s="13">
        <f t="shared" si="1031"/>
        <v>0</v>
      </c>
      <c r="U168" s="19"/>
      <c r="V168" s="13">
        <f t="shared" si="1032"/>
        <v>0</v>
      </c>
      <c r="W168" s="19"/>
      <c r="X168" s="13">
        <f t="shared" si="1033"/>
        <v>0</v>
      </c>
      <c r="Y168" s="19"/>
      <c r="Z168" s="13">
        <f t="shared" si="1034"/>
        <v>0</v>
      </c>
      <c r="AA168" s="19"/>
      <c r="AB168" s="13">
        <f t="shared" si="1035"/>
        <v>0</v>
      </c>
      <c r="AC168" s="19"/>
      <c r="AD168" s="13">
        <f t="shared" si="1036"/>
        <v>0</v>
      </c>
      <c r="AE168" s="19"/>
      <c r="AF168" s="13">
        <f t="shared" si="1037"/>
        <v>0</v>
      </c>
      <c r="AG168" s="19"/>
      <c r="AH168" s="13">
        <f t="shared" si="1038"/>
        <v>0</v>
      </c>
      <c r="AI168" s="19"/>
      <c r="AJ168" s="13">
        <f t="shared" si="1039"/>
        <v>0</v>
      </c>
      <c r="AK168" s="19"/>
      <c r="AL168" s="13">
        <f t="shared" si="1040"/>
        <v>0</v>
      </c>
      <c r="AM168" s="19"/>
      <c r="AN168" s="13">
        <f t="shared" si="1041"/>
        <v>0</v>
      </c>
      <c r="AO168" s="19"/>
      <c r="AP168" s="13">
        <f t="shared" si="1042"/>
        <v>0</v>
      </c>
      <c r="AQ168" s="19"/>
      <c r="AR168" s="13">
        <f t="shared" si="1043"/>
        <v>0</v>
      </c>
      <c r="AS168" s="19"/>
      <c r="AT168" s="13">
        <f t="shared" si="1044"/>
        <v>0</v>
      </c>
      <c r="AU168" s="19"/>
      <c r="AV168" s="13">
        <f t="shared" si="1045"/>
        <v>0</v>
      </c>
      <c r="AW168" s="19"/>
      <c r="AX168" s="13">
        <f t="shared" si="1046"/>
        <v>0</v>
      </c>
      <c r="AY168" s="19"/>
      <c r="AZ168" s="13">
        <f t="shared" si="1047"/>
        <v>0</v>
      </c>
      <c r="BA168" s="19"/>
      <c r="BB168" s="13">
        <f t="shared" si="1048"/>
        <v>0</v>
      </c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</row>
    <row r="169" spans="1:114" ht="30" customHeight="1">
      <c r="A169" s="12"/>
      <c r="B169" s="12"/>
      <c r="C169" s="12"/>
      <c r="D169" s="12"/>
      <c r="E169" s="12"/>
      <c r="F169" s="12" t="s">
        <v>26</v>
      </c>
      <c r="G169" s="63" t="s">
        <v>129</v>
      </c>
      <c r="H169" s="19"/>
      <c r="I169" s="19"/>
      <c r="J169" s="13">
        <f t="shared" si="1026"/>
        <v>0</v>
      </c>
      <c r="K169" s="19"/>
      <c r="L169" s="13">
        <f t="shared" si="1027"/>
        <v>0</v>
      </c>
      <c r="M169" s="19"/>
      <c r="N169" s="13">
        <f t="shared" si="1028"/>
        <v>0</v>
      </c>
      <c r="O169" s="19"/>
      <c r="P169" s="13">
        <f t="shared" si="1029"/>
        <v>0</v>
      </c>
      <c r="Q169" s="19"/>
      <c r="R169" s="13">
        <f t="shared" si="1030"/>
        <v>0</v>
      </c>
      <c r="S169" s="19"/>
      <c r="T169" s="13">
        <f t="shared" si="1031"/>
        <v>0</v>
      </c>
      <c r="U169" s="19"/>
      <c r="V169" s="13">
        <f t="shared" si="1032"/>
        <v>0</v>
      </c>
      <c r="W169" s="19"/>
      <c r="X169" s="13">
        <f t="shared" si="1033"/>
        <v>0</v>
      </c>
      <c r="Y169" s="19"/>
      <c r="Z169" s="13">
        <f t="shared" si="1034"/>
        <v>0</v>
      </c>
      <c r="AA169" s="19"/>
      <c r="AB169" s="13">
        <f t="shared" si="1035"/>
        <v>0</v>
      </c>
      <c r="AC169" s="19"/>
      <c r="AD169" s="13">
        <f t="shared" si="1036"/>
        <v>0</v>
      </c>
      <c r="AE169" s="19"/>
      <c r="AF169" s="13">
        <f t="shared" si="1037"/>
        <v>0</v>
      </c>
      <c r="AG169" s="19"/>
      <c r="AH169" s="13">
        <f t="shared" si="1038"/>
        <v>0</v>
      </c>
      <c r="AI169" s="19"/>
      <c r="AJ169" s="13">
        <f t="shared" si="1039"/>
        <v>0</v>
      </c>
      <c r="AK169" s="19"/>
      <c r="AL169" s="13">
        <f t="shared" si="1040"/>
        <v>0</v>
      </c>
      <c r="AM169" s="19"/>
      <c r="AN169" s="13">
        <f t="shared" si="1041"/>
        <v>0</v>
      </c>
      <c r="AO169" s="19"/>
      <c r="AP169" s="13">
        <f t="shared" si="1042"/>
        <v>0</v>
      </c>
      <c r="AQ169" s="19"/>
      <c r="AR169" s="13">
        <f t="shared" si="1043"/>
        <v>0</v>
      </c>
      <c r="AS169" s="19"/>
      <c r="AT169" s="13">
        <f t="shared" si="1044"/>
        <v>0</v>
      </c>
      <c r="AU169" s="19"/>
      <c r="AV169" s="13">
        <f t="shared" si="1045"/>
        <v>0</v>
      </c>
      <c r="AW169" s="19"/>
      <c r="AX169" s="13">
        <f t="shared" si="1046"/>
        <v>0</v>
      </c>
      <c r="AY169" s="19"/>
      <c r="AZ169" s="13">
        <f t="shared" si="1047"/>
        <v>0</v>
      </c>
      <c r="BA169" s="19"/>
      <c r="BB169" s="13">
        <f t="shared" si="1048"/>
        <v>0</v>
      </c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</row>
    <row r="170" spans="1:114" ht="30" customHeight="1">
      <c r="A170" s="12"/>
      <c r="B170" s="12"/>
      <c r="C170" s="12"/>
      <c r="D170" s="12"/>
      <c r="E170" s="12"/>
      <c r="F170" s="12" t="s">
        <v>130</v>
      </c>
      <c r="G170" s="63" t="s">
        <v>131</v>
      </c>
      <c r="H170" s="19"/>
      <c r="I170" s="19"/>
      <c r="J170" s="13">
        <f t="shared" si="1026"/>
        <v>0</v>
      </c>
      <c r="K170" s="19"/>
      <c r="L170" s="13">
        <f t="shared" si="1027"/>
        <v>0</v>
      </c>
      <c r="M170" s="19"/>
      <c r="N170" s="13">
        <f t="shared" si="1028"/>
        <v>0</v>
      </c>
      <c r="O170" s="19"/>
      <c r="P170" s="13">
        <f t="shared" si="1029"/>
        <v>0</v>
      </c>
      <c r="Q170" s="19"/>
      <c r="R170" s="13">
        <f t="shared" si="1030"/>
        <v>0</v>
      </c>
      <c r="S170" s="19"/>
      <c r="T170" s="13">
        <f t="shared" si="1031"/>
        <v>0</v>
      </c>
      <c r="U170" s="19"/>
      <c r="V170" s="13">
        <f t="shared" si="1032"/>
        <v>0</v>
      </c>
      <c r="W170" s="19"/>
      <c r="X170" s="13">
        <f t="shared" si="1033"/>
        <v>0</v>
      </c>
      <c r="Y170" s="19"/>
      <c r="Z170" s="13">
        <f t="shared" si="1034"/>
        <v>0</v>
      </c>
      <c r="AA170" s="19"/>
      <c r="AB170" s="13">
        <f t="shared" si="1035"/>
        <v>0</v>
      </c>
      <c r="AC170" s="19"/>
      <c r="AD170" s="13">
        <f t="shared" si="1036"/>
        <v>0</v>
      </c>
      <c r="AE170" s="19"/>
      <c r="AF170" s="13">
        <f t="shared" si="1037"/>
        <v>0</v>
      </c>
      <c r="AG170" s="19"/>
      <c r="AH170" s="13">
        <f t="shared" si="1038"/>
        <v>0</v>
      </c>
      <c r="AI170" s="19"/>
      <c r="AJ170" s="13">
        <f t="shared" si="1039"/>
        <v>0</v>
      </c>
      <c r="AK170" s="19"/>
      <c r="AL170" s="13">
        <f t="shared" si="1040"/>
        <v>0</v>
      </c>
      <c r="AM170" s="19"/>
      <c r="AN170" s="13">
        <f t="shared" si="1041"/>
        <v>0</v>
      </c>
      <c r="AO170" s="19"/>
      <c r="AP170" s="13">
        <f t="shared" si="1042"/>
        <v>0</v>
      </c>
      <c r="AQ170" s="19"/>
      <c r="AR170" s="13">
        <f t="shared" si="1043"/>
        <v>0</v>
      </c>
      <c r="AS170" s="19"/>
      <c r="AT170" s="13">
        <f t="shared" si="1044"/>
        <v>0</v>
      </c>
      <c r="AU170" s="19"/>
      <c r="AV170" s="13">
        <f t="shared" si="1045"/>
        <v>0</v>
      </c>
      <c r="AW170" s="19"/>
      <c r="AX170" s="13">
        <f t="shared" si="1046"/>
        <v>0</v>
      </c>
      <c r="AY170" s="19"/>
      <c r="AZ170" s="13">
        <f t="shared" si="1047"/>
        <v>0</v>
      </c>
      <c r="BA170" s="19"/>
      <c r="BB170" s="13">
        <f t="shared" si="1048"/>
        <v>0</v>
      </c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</row>
    <row r="171" spans="1:114" ht="15.75">
      <c r="A171" s="8"/>
      <c r="B171" s="8"/>
      <c r="C171" s="8"/>
      <c r="D171" s="8" t="s">
        <v>73</v>
      </c>
      <c r="E171" s="8"/>
      <c r="F171" s="8"/>
      <c r="G171" s="62" t="s">
        <v>74</v>
      </c>
      <c r="H171" s="17">
        <f t="shared" ref="H171:N171" si="1049">H172+H183+H184+H188+H191+H192+H193+H194+H196</f>
        <v>0</v>
      </c>
      <c r="I171" s="17">
        <f t="shared" si="1049"/>
        <v>16136</v>
      </c>
      <c r="J171" s="17">
        <f t="shared" si="1049"/>
        <v>16136</v>
      </c>
      <c r="K171" s="17">
        <f t="shared" si="1049"/>
        <v>18618</v>
      </c>
      <c r="L171" s="17">
        <f t="shared" si="1049"/>
        <v>34754</v>
      </c>
      <c r="M171" s="17">
        <f t="shared" si="1049"/>
        <v>22532</v>
      </c>
      <c r="N171" s="17">
        <f t="shared" si="1049"/>
        <v>57286</v>
      </c>
      <c r="O171" s="17">
        <f t="shared" ref="O171:T171" si="1050">O172+O183+O184+O188+O191+O192+O193+O194+O196</f>
        <v>20151</v>
      </c>
      <c r="P171" s="17">
        <f t="shared" si="1050"/>
        <v>77437</v>
      </c>
      <c r="Q171" s="17">
        <f t="shared" si="1050"/>
        <v>12992</v>
      </c>
      <c r="R171" s="17">
        <f t="shared" si="1050"/>
        <v>90429</v>
      </c>
      <c r="S171" s="17">
        <f t="shared" si="1050"/>
        <v>14495</v>
      </c>
      <c r="T171" s="17">
        <f t="shared" si="1050"/>
        <v>104924</v>
      </c>
      <c r="U171" s="17">
        <f t="shared" ref="U171:Z171" si="1051">U172+U183+U184+U188+U191+U192+U193+U194+U196</f>
        <v>102320</v>
      </c>
      <c r="V171" s="17">
        <f t="shared" si="1051"/>
        <v>207244</v>
      </c>
      <c r="W171" s="17">
        <f t="shared" si="1051"/>
        <v>34193</v>
      </c>
      <c r="X171" s="17">
        <f t="shared" si="1051"/>
        <v>241437</v>
      </c>
      <c r="Y171" s="17">
        <f t="shared" si="1051"/>
        <v>16221</v>
      </c>
      <c r="Z171" s="17">
        <f t="shared" si="1051"/>
        <v>257658</v>
      </c>
      <c r="AA171" s="17">
        <f t="shared" ref="AA171:AF171" si="1052">AA172+AA183+AA184+AA188+AA191+AA192+AA193+AA194+AA196</f>
        <v>17851</v>
      </c>
      <c r="AB171" s="17">
        <f t="shared" si="1052"/>
        <v>275509</v>
      </c>
      <c r="AC171" s="17">
        <f t="shared" si="1052"/>
        <v>26708</v>
      </c>
      <c r="AD171" s="17">
        <f t="shared" si="1052"/>
        <v>0</v>
      </c>
      <c r="AE171" s="17">
        <f t="shared" si="1052"/>
        <v>14534</v>
      </c>
      <c r="AF171" s="17">
        <f t="shared" si="1052"/>
        <v>14534</v>
      </c>
      <c r="AG171" s="17">
        <f t="shared" ref="AG171:AH171" si="1053">AG172+AG183+AG184+AG188+AG191+AG192+AG193+AG194+AG196</f>
        <v>18054</v>
      </c>
      <c r="AH171" s="17">
        <f t="shared" si="1053"/>
        <v>32588</v>
      </c>
      <c r="AI171" s="17">
        <f t="shared" ref="AI171:AJ171" si="1054">AI172+AI183+AI184+AI188+AI191+AI192+AI193+AI194+AI196</f>
        <v>16100</v>
      </c>
      <c r="AJ171" s="17">
        <f t="shared" si="1054"/>
        <v>48688</v>
      </c>
      <c r="AK171" s="17">
        <f t="shared" ref="AK171:AL171" si="1055">AK172+AK183+AK184+AK188+AK191+AK192+AK193+AK194+AK196</f>
        <v>22416</v>
      </c>
      <c r="AL171" s="17">
        <f t="shared" si="1055"/>
        <v>71104</v>
      </c>
      <c r="AM171" s="17">
        <f t="shared" ref="AM171:AN171" si="1056">AM172+AM183+AM184+AM188+AM191+AM192+AM193+AM194+AM196</f>
        <v>44860</v>
      </c>
      <c r="AN171" s="17">
        <f t="shared" si="1056"/>
        <v>115964</v>
      </c>
      <c r="AO171" s="17">
        <f t="shared" ref="AO171:AP171" si="1057">AO172+AO183+AO184+AO188+AO191+AO192+AO193+AO194+AO196</f>
        <v>9745</v>
      </c>
      <c r="AP171" s="17">
        <f t="shared" si="1057"/>
        <v>125709</v>
      </c>
      <c r="AQ171" s="17">
        <f t="shared" ref="AQ171:AR171" si="1058">AQ172+AQ183+AQ184+AQ188+AQ191+AQ192+AQ193+AQ194+AQ196</f>
        <v>9005</v>
      </c>
      <c r="AR171" s="17">
        <f t="shared" si="1058"/>
        <v>134714</v>
      </c>
      <c r="AS171" s="17">
        <f t="shared" ref="AS171:AT171" si="1059">AS172+AS183+AS184+AS188+AS191+AS192+AS193+AS194+AS196</f>
        <v>9535</v>
      </c>
      <c r="AT171" s="17">
        <f t="shared" si="1059"/>
        <v>144249</v>
      </c>
      <c r="AU171" s="17">
        <f t="shared" ref="AU171:AV171" si="1060">AU172+AU183+AU184+AU188+AU191+AU192+AU193+AU194+AU196</f>
        <v>29118</v>
      </c>
      <c r="AV171" s="17">
        <f t="shared" si="1060"/>
        <v>173367</v>
      </c>
      <c r="AW171" s="17">
        <f t="shared" ref="AW171:AX171" si="1061">AW172+AW183+AW184+AW188+AW191+AW192+AW193+AW194+AW196</f>
        <v>11426</v>
      </c>
      <c r="AX171" s="17">
        <f t="shared" si="1061"/>
        <v>184793</v>
      </c>
      <c r="AY171" s="17">
        <f t="shared" ref="AY171:AZ171" si="1062">AY172+AY183+AY184+AY188+AY191+AY192+AY193+AY194+AY196</f>
        <v>22834</v>
      </c>
      <c r="AZ171" s="17">
        <f t="shared" si="1062"/>
        <v>207627</v>
      </c>
      <c r="BA171" s="17">
        <f t="shared" ref="BA171:BB171" si="1063">BA172+BA183+BA184+BA188+BA191+BA192+BA193+BA194+BA196</f>
        <v>22834</v>
      </c>
      <c r="BB171" s="17">
        <f t="shared" si="1063"/>
        <v>230461</v>
      </c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</row>
    <row r="172" spans="1:114" ht="15.75">
      <c r="A172" s="8"/>
      <c r="B172" s="8"/>
      <c r="C172" s="8"/>
      <c r="D172" s="8"/>
      <c r="E172" s="8" t="s">
        <v>24</v>
      </c>
      <c r="F172" s="8"/>
      <c r="G172" s="57" t="s">
        <v>132</v>
      </c>
      <c r="H172" s="17">
        <f t="shared" ref="H172:N172" si="1064">SUM(H173:H182)</f>
        <v>0</v>
      </c>
      <c r="I172" s="17">
        <f t="shared" si="1064"/>
        <v>16136</v>
      </c>
      <c r="J172" s="17">
        <f t="shared" si="1064"/>
        <v>16136</v>
      </c>
      <c r="K172" s="17">
        <f t="shared" si="1064"/>
        <v>18618</v>
      </c>
      <c r="L172" s="17">
        <f t="shared" si="1064"/>
        <v>34754</v>
      </c>
      <c r="M172" s="17">
        <f t="shared" si="1064"/>
        <v>22532</v>
      </c>
      <c r="N172" s="17">
        <f t="shared" si="1064"/>
        <v>57286</v>
      </c>
      <c r="O172" s="17">
        <f t="shared" ref="O172:T172" si="1065">SUM(O173:O182)</f>
        <v>19431</v>
      </c>
      <c r="P172" s="17">
        <f t="shared" si="1065"/>
        <v>76717</v>
      </c>
      <c r="Q172" s="17">
        <f t="shared" si="1065"/>
        <v>12992</v>
      </c>
      <c r="R172" s="17">
        <f t="shared" si="1065"/>
        <v>89709</v>
      </c>
      <c r="S172" s="17">
        <f t="shared" si="1065"/>
        <v>13195</v>
      </c>
      <c r="T172" s="17">
        <f t="shared" si="1065"/>
        <v>102904</v>
      </c>
      <c r="U172" s="17">
        <f t="shared" ref="U172:Z172" si="1066">SUM(U173:U182)</f>
        <v>18822</v>
      </c>
      <c r="V172" s="17">
        <f t="shared" si="1066"/>
        <v>121726</v>
      </c>
      <c r="W172" s="17">
        <f t="shared" si="1066"/>
        <v>32150</v>
      </c>
      <c r="X172" s="17">
        <f t="shared" si="1066"/>
        <v>153876</v>
      </c>
      <c r="Y172" s="17">
        <f t="shared" si="1066"/>
        <v>16221</v>
      </c>
      <c r="Z172" s="17">
        <f t="shared" si="1066"/>
        <v>170097</v>
      </c>
      <c r="AA172" s="17">
        <f t="shared" ref="AA172:AF172" si="1067">SUM(AA173:AA182)</f>
        <v>17851</v>
      </c>
      <c r="AB172" s="17">
        <f t="shared" si="1067"/>
        <v>187948</v>
      </c>
      <c r="AC172" s="17">
        <f t="shared" si="1067"/>
        <v>19881</v>
      </c>
      <c r="AD172" s="17">
        <f t="shared" si="1067"/>
        <v>0</v>
      </c>
      <c r="AE172" s="17">
        <f t="shared" si="1067"/>
        <v>14534</v>
      </c>
      <c r="AF172" s="17">
        <f t="shared" si="1067"/>
        <v>14534</v>
      </c>
      <c r="AG172" s="17">
        <f t="shared" ref="AG172:AH172" si="1068">SUM(AG173:AG182)</f>
        <v>18054</v>
      </c>
      <c r="AH172" s="17">
        <f t="shared" si="1068"/>
        <v>32588</v>
      </c>
      <c r="AI172" s="17">
        <f t="shared" ref="AI172:AJ172" si="1069">SUM(AI173:AI182)</f>
        <v>16100</v>
      </c>
      <c r="AJ172" s="17">
        <f t="shared" si="1069"/>
        <v>48688</v>
      </c>
      <c r="AK172" s="17">
        <f t="shared" ref="AK172:AL172" si="1070">SUM(AK173:AK182)</f>
        <v>22416</v>
      </c>
      <c r="AL172" s="17">
        <f t="shared" si="1070"/>
        <v>71104</v>
      </c>
      <c r="AM172" s="17">
        <f t="shared" ref="AM172:AN172" si="1071">SUM(AM173:AM182)</f>
        <v>9861</v>
      </c>
      <c r="AN172" s="17">
        <f t="shared" si="1071"/>
        <v>80965</v>
      </c>
      <c r="AO172" s="17">
        <f t="shared" ref="AO172:AP172" si="1072">SUM(AO173:AO182)</f>
        <v>9745</v>
      </c>
      <c r="AP172" s="17">
        <f t="shared" si="1072"/>
        <v>90710</v>
      </c>
      <c r="AQ172" s="17">
        <f t="shared" ref="AQ172:AR172" si="1073">SUM(AQ173:AQ182)</f>
        <v>9005</v>
      </c>
      <c r="AR172" s="17">
        <f t="shared" si="1073"/>
        <v>99715</v>
      </c>
      <c r="AS172" s="17">
        <f t="shared" ref="AS172:AT172" si="1074">SUM(AS173:AS182)</f>
        <v>9535</v>
      </c>
      <c r="AT172" s="17">
        <f t="shared" si="1074"/>
        <v>109250</v>
      </c>
      <c r="AU172" s="17">
        <f t="shared" ref="AU172:AV172" si="1075">SUM(AU173:AU182)</f>
        <v>13137</v>
      </c>
      <c r="AV172" s="17">
        <f t="shared" si="1075"/>
        <v>122387</v>
      </c>
      <c r="AW172" s="17">
        <f t="shared" ref="AW172:AX172" si="1076">SUM(AW173:AW182)</f>
        <v>10576</v>
      </c>
      <c r="AX172" s="17">
        <f t="shared" si="1076"/>
        <v>132963</v>
      </c>
      <c r="AY172" s="17">
        <f t="shared" ref="AY172:AZ172" si="1077">SUM(AY173:AY182)</f>
        <v>22834</v>
      </c>
      <c r="AZ172" s="17">
        <f t="shared" si="1077"/>
        <v>155797</v>
      </c>
      <c r="BA172" s="17">
        <f t="shared" ref="BA172:BB172" si="1078">SUM(BA173:BA182)</f>
        <v>22834</v>
      </c>
      <c r="BB172" s="17">
        <f t="shared" si="1078"/>
        <v>178631</v>
      </c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</row>
    <row r="173" spans="1:114">
      <c r="A173" s="12"/>
      <c r="B173" s="12"/>
      <c r="C173" s="12"/>
      <c r="D173" s="12"/>
      <c r="E173" s="12"/>
      <c r="F173" s="12" t="s">
        <v>24</v>
      </c>
      <c r="G173" s="63" t="s">
        <v>133</v>
      </c>
      <c r="H173" s="19"/>
      <c r="I173" s="39"/>
      <c r="J173" s="13">
        <f t="shared" ref="J173:J178" si="1079">H173+I173</f>
        <v>0</v>
      </c>
      <c r="K173" s="39"/>
      <c r="L173" s="13">
        <f t="shared" ref="L173:L178" si="1080">J173+K173</f>
        <v>0</v>
      </c>
      <c r="M173" s="39"/>
      <c r="N173" s="13">
        <f t="shared" ref="N173:N178" si="1081">L173+M173</f>
        <v>0</v>
      </c>
      <c r="O173" s="39"/>
      <c r="P173" s="13">
        <f t="shared" ref="P173:P178" si="1082">N173+O173</f>
        <v>0</v>
      </c>
      <c r="Q173" s="39"/>
      <c r="R173" s="13">
        <f t="shared" ref="R173:R178" si="1083">P173+Q173</f>
        <v>0</v>
      </c>
      <c r="S173" s="39"/>
      <c r="T173" s="13">
        <f t="shared" ref="T173:T178" si="1084">R173+S173</f>
        <v>0</v>
      </c>
      <c r="U173" s="39"/>
      <c r="V173" s="13">
        <f t="shared" ref="V173:V178" si="1085">T173+U173</f>
        <v>0</v>
      </c>
      <c r="W173" s="39"/>
      <c r="X173" s="13">
        <f t="shared" ref="X173:X178" si="1086">V173+W173</f>
        <v>0</v>
      </c>
      <c r="Y173" s="39"/>
      <c r="Z173" s="13">
        <f t="shared" ref="Z173:Z178" si="1087">X173+Y173</f>
        <v>0</v>
      </c>
      <c r="AA173" s="39"/>
      <c r="AB173" s="13">
        <f t="shared" ref="AB173:AB178" si="1088">Z173+AA173</f>
        <v>0</v>
      </c>
      <c r="AC173" s="39"/>
      <c r="AD173" s="13">
        <f t="shared" ref="AD173:AD178" si="1089">AB173+AC173</f>
        <v>0</v>
      </c>
      <c r="AE173" s="39"/>
      <c r="AF173" s="13">
        <f t="shared" ref="AF173:AF178" si="1090">AD173+AE173</f>
        <v>0</v>
      </c>
      <c r="AG173" s="39"/>
      <c r="AH173" s="13">
        <f t="shared" ref="AH173:AH178" si="1091">AF173+AG173</f>
        <v>0</v>
      </c>
      <c r="AI173" s="39"/>
      <c r="AJ173" s="13">
        <f t="shared" ref="AJ173:AJ178" si="1092">AH173+AI173</f>
        <v>0</v>
      </c>
      <c r="AK173" s="39"/>
      <c r="AL173" s="13">
        <f t="shared" ref="AL173:AL178" si="1093">AJ173+AK173</f>
        <v>0</v>
      </c>
      <c r="AM173" s="39"/>
      <c r="AN173" s="13">
        <f t="shared" ref="AN173:AN178" si="1094">AL173+AM173</f>
        <v>0</v>
      </c>
      <c r="AO173" s="39"/>
      <c r="AP173" s="13">
        <f t="shared" ref="AP173:AP178" si="1095">AN173+AO173</f>
        <v>0</v>
      </c>
      <c r="AQ173" s="39"/>
      <c r="AR173" s="13">
        <f t="shared" ref="AR173:AR178" si="1096">AP173+AQ173</f>
        <v>0</v>
      </c>
      <c r="AS173" s="39"/>
      <c r="AT173" s="13">
        <f t="shared" ref="AT173:AT178" si="1097">AR173+AS173</f>
        <v>0</v>
      </c>
      <c r="AU173" s="39">
        <v>979</v>
      </c>
      <c r="AV173" s="13">
        <f t="shared" ref="AV173:AV178" si="1098">AT173+AU173</f>
        <v>979</v>
      </c>
      <c r="AW173" s="39">
        <v>1009</v>
      </c>
      <c r="AX173" s="13">
        <f t="shared" ref="AX173:AX178" si="1099">AV173+AW173</f>
        <v>1988</v>
      </c>
      <c r="AY173" s="39"/>
      <c r="AZ173" s="13">
        <f t="shared" ref="AZ173:AZ178" si="1100">AX173+AY173</f>
        <v>1988</v>
      </c>
      <c r="BA173" s="39"/>
      <c r="BB173" s="13">
        <f t="shared" ref="BB173:BB178" si="1101">AZ173+BA173</f>
        <v>1988</v>
      </c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</row>
    <row r="174" spans="1:114">
      <c r="A174" s="12"/>
      <c r="B174" s="12"/>
      <c r="C174" s="12"/>
      <c r="D174" s="12"/>
      <c r="E174" s="12"/>
      <c r="F174" s="12" t="s">
        <v>22</v>
      </c>
      <c r="G174" s="63" t="s">
        <v>134</v>
      </c>
      <c r="H174" s="19"/>
      <c r="I174" s="39"/>
      <c r="J174" s="13">
        <f t="shared" si="1079"/>
        <v>0</v>
      </c>
      <c r="K174" s="39"/>
      <c r="L174" s="13">
        <f t="shared" si="1080"/>
        <v>0</v>
      </c>
      <c r="M174" s="39"/>
      <c r="N174" s="13">
        <f t="shared" si="1081"/>
        <v>0</v>
      </c>
      <c r="O174" s="39"/>
      <c r="P174" s="13">
        <f t="shared" si="1082"/>
        <v>0</v>
      </c>
      <c r="Q174" s="39"/>
      <c r="R174" s="13">
        <f t="shared" si="1083"/>
        <v>0</v>
      </c>
      <c r="S174" s="39">
        <v>999</v>
      </c>
      <c r="T174" s="13">
        <f t="shared" si="1084"/>
        <v>999</v>
      </c>
      <c r="U174" s="39"/>
      <c r="V174" s="13">
        <f t="shared" si="1085"/>
        <v>999</v>
      </c>
      <c r="W174" s="39"/>
      <c r="X174" s="13">
        <f t="shared" si="1086"/>
        <v>999</v>
      </c>
      <c r="Y174" s="39"/>
      <c r="Z174" s="13">
        <f t="shared" si="1087"/>
        <v>999</v>
      </c>
      <c r="AA174" s="39"/>
      <c r="AB174" s="13">
        <f t="shared" si="1088"/>
        <v>999</v>
      </c>
      <c r="AC174" s="39"/>
      <c r="AD174" s="13"/>
      <c r="AE174" s="39"/>
      <c r="AF174" s="13">
        <f t="shared" si="1090"/>
        <v>0</v>
      </c>
      <c r="AG174" s="39"/>
      <c r="AH174" s="13">
        <f t="shared" si="1091"/>
        <v>0</v>
      </c>
      <c r="AI174" s="39"/>
      <c r="AJ174" s="13">
        <f t="shared" si="1092"/>
        <v>0</v>
      </c>
      <c r="AK174" s="39"/>
      <c r="AL174" s="13">
        <f t="shared" si="1093"/>
        <v>0</v>
      </c>
      <c r="AM174" s="39"/>
      <c r="AN174" s="13">
        <f t="shared" si="1094"/>
        <v>0</v>
      </c>
      <c r="AO174" s="39"/>
      <c r="AP174" s="13">
        <f t="shared" si="1095"/>
        <v>0</v>
      </c>
      <c r="AQ174" s="39"/>
      <c r="AR174" s="13">
        <f t="shared" si="1096"/>
        <v>0</v>
      </c>
      <c r="AS174" s="39"/>
      <c r="AT174" s="13">
        <f t="shared" si="1097"/>
        <v>0</v>
      </c>
      <c r="AU174" s="39">
        <v>1999</v>
      </c>
      <c r="AV174" s="13">
        <f t="shared" si="1098"/>
        <v>1999</v>
      </c>
      <c r="AW174" s="39"/>
      <c r="AX174" s="13">
        <f t="shared" si="1099"/>
        <v>1999</v>
      </c>
      <c r="AY174" s="39"/>
      <c r="AZ174" s="13">
        <f t="shared" si="1100"/>
        <v>1999</v>
      </c>
      <c r="BA174" s="39"/>
      <c r="BB174" s="13">
        <f t="shared" si="1101"/>
        <v>1999</v>
      </c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</row>
    <row r="175" spans="1:114">
      <c r="A175" s="12"/>
      <c r="B175" s="12"/>
      <c r="C175" s="12"/>
      <c r="D175" s="12"/>
      <c r="E175" s="12"/>
      <c r="F175" s="12" t="s">
        <v>39</v>
      </c>
      <c r="G175" s="63" t="s">
        <v>135</v>
      </c>
      <c r="H175" s="19"/>
      <c r="I175" s="39">
        <v>4850</v>
      </c>
      <c r="J175" s="13">
        <f t="shared" si="1079"/>
        <v>4850</v>
      </c>
      <c r="K175" s="39">
        <v>5314</v>
      </c>
      <c r="L175" s="13">
        <f t="shared" si="1080"/>
        <v>10164</v>
      </c>
      <c r="M175" s="39">
        <v>6036</v>
      </c>
      <c r="N175" s="13">
        <f t="shared" si="1081"/>
        <v>16200</v>
      </c>
      <c r="O175" s="39">
        <v>7047</v>
      </c>
      <c r="P175" s="13">
        <f t="shared" si="1082"/>
        <v>23247</v>
      </c>
      <c r="Q175" s="39">
        <v>1129</v>
      </c>
      <c r="R175" s="13">
        <f t="shared" si="1083"/>
        <v>24376</v>
      </c>
      <c r="S175" s="39">
        <v>421</v>
      </c>
      <c r="T175" s="13">
        <f t="shared" si="1084"/>
        <v>24797</v>
      </c>
      <c r="U175" s="39">
        <v>905</v>
      </c>
      <c r="V175" s="13">
        <f t="shared" si="1085"/>
        <v>25702</v>
      </c>
      <c r="W175" s="39">
        <v>705</v>
      </c>
      <c r="X175" s="13">
        <f t="shared" si="1086"/>
        <v>26407</v>
      </c>
      <c r="Y175" s="39">
        <v>1143</v>
      </c>
      <c r="Z175" s="13">
        <f t="shared" si="1087"/>
        <v>27550</v>
      </c>
      <c r="AA175" s="39">
        <v>586</v>
      </c>
      <c r="AB175" s="13">
        <f t="shared" si="1088"/>
        <v>28136</v>
      </c>
      <c r="AC175" s="39">
        <v>1222</v>
      </c>
      <c r="AD175" s="13"/>
      <c r="AE175" s="39">
        <v>4215</v>
      </c>
      <c r="AF175" s="13">
        <f t="shared" si="1090"/>
        <v>4215</v>
      </c>
      <c r="AG175" s="39">
        <v>4726</v>
      </c>
      <c r="AH175" s="13">
        <f t="shared" si="1091"/>
        <v>8941</v>
      </c>
      <c r="AI175" s="39">
        <v>6577</v>
      </c>
      <c r="AJ175" s="13">
        <f t="shared" si="1092"/>
        <v>15518</v>
      </c>
      <c r="AK175" s="39">
        <v>4005</v>
      </c>
      <c r="AL175" s="13">
        <f t="shared" si="1093"/>
        <v>19523</v>
      </c>
      <c r="AM175" s="39">
        <v>1325</v>
      </c>
      <c r="AN175" s="13">
        <f t="shared" si="1094"/>
        <v>20848</v>
      </c>
      <c r="AO175" s="39">
        <v>1355</v>
      </c>
      <c r="AP175" s="13">
        <f t="shared" si="1095"/>
        <v>22203</v>
      </c>
      <c r="AQ175" s="39">
        <v>1351</v>
      </c>
      <c r="AR175" s="13">
        <f t="shared" si="1096"/>
        <v>23554</v>
      </c>
      <c r="AS175" s="39">
        <v>1105</v>
      </c>
      <c r="AT175" s="13">
        <f t="shared" si="1097"/>
        <v>24659</v>
      </c>
      <c r="AU175" s="39">
        <v>1176</v>
      </c>
      <c r="AV175" s="13">
        <f t="shared" si="1098"/>
        <v>25835</v>
      </c>
      <c r="AW175" s="39">
        <v>979</v>
      </c>
      <c r="AX175" s="13">
        <f t="shared" si="1099"/>
        <v>26814</v>
      </c>
      <c r="AY175" s="39">
        <v>1802</v>
      </c>
      <c r="AZ175" s="13">
        <f t="shared" si="1100"/>
        <v>28616</v>
      </c>
      <c r="BA175" s="39">
        <v>1897</v>
      </c>
      <c r="BB175" s="13">
        <f t="shared" si="1101"/>
        <v>30513</v>
      </c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</row>
    <row r="176" spans="1:114">
      <c r="A176" s="12"/>
      <c r="B176" s="12"/>
      <c r="C176" s="12"/>
      <c r="D176" s="12"/>
      <c r="E176" s="12"/>
      <c r="F176" s="12" t="s">
        <v>14</v>
      </c>
      <c r="G176" s="63" t="s">
        <v>136</v>
      </c>
      <c r="H176" s="19"/>
      <c r="I176" s="39">
        <v>109</v>
      </c>
      <c r="J176" s="13">
        <f t="shared" si="1079"/>
        <v>109</v>
      </c>
      <c r="K176" s="39">
        <v>136</v>
      </c>
      <c r="L176" s="13">
        <f t="shared" si="1080"/>
        <v>245</v>
      </c>
      <c r="M176" s="39">
        <v>113</v>
      </c>
      <c r="N176" s="13">
        <f t="shared" si="1081"/>
        <v>358</v>
      </c>
      <c r="O176" s="39">
        <v>117</v>
      </c>
      <c r="P176" s="13">
        <f t="shared" si="1082"/>
        <v>475</v>
      </c>
      <c r="Q176" s="39">
        <v>115</v>
      </c>
      <c r="R176" s="13">
        <f t="shared" si="1083"/>
        <v>590</v>
      </c>
      <c r="S176" s="39">
        <v>119</v>
      </c>
      <c r="T176" s="13">
        <f t="shared" si="1084"/>
        <v>709</v>
      </c>
      <c r="U176" s="39">
        <v>134</v>
      </c>
      <c r="V176" s="13">
        <f t="shared" si="1085"/>
        <v>843</v>
      </c>
      <c r="W176" s="39">
        <v>144</v>
      </c>
      <c r="X176" s="13">
        <f t="shared" si="1086"/>
        <v>987</v>
      </c>
      <c r="Y176" s="39">
        <v>127</v>
      </c>
      <c r="Z176" s="13">
        <f t="shared" si="1087"/>
        <v>1114</v>
      </c>
      <c r="AA176" s="39">
        <v>115</v>
      </c>
      <c r="AB176" s="13">
        <f t="shared" si="1088"/>
        <v>1229</v>
      </c>
      <c r="AC176" s="39">
        <v>147</v>
      </c>
      <c r="AD176" s="13"/>
      <c r="AE176" s="39">
        <v>341</v>
      </c>
      <c r="AF176" s="13">
        <f t="shared" si="1090"/>
        <v>341</v>
      </c>
      <c r="AG176" s="39">
        <v>353</v>
      </c>
      <c r="AH176" s="13">
        <f t="shared" si="1091"/>
        <v>694</v>
      </c>
      <c r="AI176" s="39">
        <v>319</v>
      </c>
      <c r="AJ176" s="13">
        <f t="shared" si="1092"/>
        <v>1013</v>
      </c>
      <c r="AK176" s="39">
        <v>326</v>
      </c>
      <c r="AL176" s="13">
        <f t="shared" si="1093"/>
        <v>1339</v>
      </c>
      <c r="AM176" s="39">
        <v>323</v>
      </c>
      <c r="AN176" s="13">
        <f t="shared" si="1094"/>
        <v>1662</v>
      </c>
      <c r="AO176" s="39">
        <v>380</v>
      </c>
      <c r="AP176" s="13">
        <f t="shared" si="1095"/>
        <v>2042</v>
      </c>
      <c r="AQ176" s="39">
        <v>379</v>
      </c>
      <c r="AR176" s="13">
        <f t="shared" si="1096"/>
        <v>2421</v>
      </c>
      <c r="AS176" s="39">
        <v>380</v>
      </c>
      <c r="AT176" s="13">
        <f t="shared" si="1097"/>
        <v>2801</v>
      </c>
      <c r="AU176" s="39">
        <v>354</v>
      </c>
      <c r="AV176" s="13">
        <f t="shared" si="1098"/>
        <v>3155</v>
      </c>
      <c r="AW176" s="39">
        <v>563</v>
      </c>
      <c r="AX176" s="13">
        <f t="shared" si="1099"/>
        <v>3718</v>
      </c>
      <c r="AY176" s="39">
        <v>303</v>
      </c>
      <c r="AZ176" s="13">
        <f t="shared" si="1100"/>
        <v>4021</v>
      </c>
      <c r="BA176" s="39">
        <v>292</v>
      </c>
      <c r="BB176" s="13">
        <f t="shared" si="1101"/>
        <v>4313</v>
      </c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</row>
    <row r="177" spans="1:114">
      <c r="A177" s="12"/>
      <c r="B177" s="12"/>
      <c r="C177" s="12"/>
      <c r="D177" s="12"/>
      <c r="E177" s="12"/>
      <c r="F177" s="12" t="s">
        <v>139</v>
      </c>
      <c r="G177" s="63" t="s">
        <v>173</v>
      </c>
      <c r="H177" s="19"/>
      <c r="I177" s="39">
        <v>0</v>
      </c>
      <c r="J177" s="13">
        <f t="shared" si="1079"/>
        <v>0</v>
      </c>
      <c r="K177" s="39">
        <v>0</v>
      </c>
      <c r="L177" s="13">
        <f t="shared" si="1080"/>
        <v>0</v>
      </c>
      <c r="M177" s="39">
        <v>0</v>
      </c>
      <c r="N177" s="13">
        <f t="shared" si="1081"/>
        <v>0</v>
      </c>
      <c r="O177" s="39">
        <v>0</v>
      </c>
      <c r="P177" s="13">
        <f t="shared" si="1082"/>
        <v>0</v>
      </c>
      <c r="Q177" s="39">
        <v>0</v>
      </c>
      <c r="R177" s="13">
        <f t="shared" si="1083"/>
        <v>0</v>
      </c>
      <c r="S177" s="39">
        <v>990</v>
      </c>
      <c r="T177" s="13">
        <f t="shared" si="1084"/>
        <v>990</v>
      </c>
      <c r="U177" s="39"/>
      <c r="V177" s="13">
        <f t="shared" si="1085"/>
        <v>990</v>
      </c>
      <c r="W177" s="39"/>
      <c r="X177" s="13">
        <f t="shared" si="1086"/>
        <v>990</v>
      </c>
      <c r="Y177" s="39">
        <v>990</v>
      </c>
      <c r="Z177" s="13">
        <f t="shared" si="1087"/>
        <v>1980</v>
      </c>
      <c r="AA177" s="39"/>
      <c r="AB177" s="13">
        <f t="shared" si="1088"/>
        <v>1980</v>
      </c>
      <c r="AC177" s="39">
        <v>990</v>
      </c>
      <c r="AD177" s="13"/>
      <c r="AE177" s="39"/>
      <c r="AF177" s="13">
        <f t="shared" si="1090"/>
        <v>0</v>
      </c>
      <c r="AG177" s="39"/>
      <c r="AH177" s="13">
        <f t="shared" si="1091"/>
        <v>0</v>
      </c>
      <c r="AI177" s="39">
        <v>990</v>
      </c>
      <c r="AJ177" s="13">
        <f t="shared" si="1092"/>
        <v>990</v>
      </c>
      <c r="AK177" s="39"/>
      <c r="AL177" s="13">
        <f t="shared" si="1093"/>
        <v>990</v>
      </c>
      <c r="AM177" s="39">
        <v>0</v>
      </c>
      <c r="AN177" s="13">
        <f t="shared" si="1094"/>
        <v>990</v>
      </c>
      <c r="AO177" s="39">
        <v>990</v>
      </c>
      <c r="AP177" s="13">
        <f t="shared" si="1095"/>
        <v>1980</v>
      </c>
      <c r="AQ177" s="39"/>
      <c r="AR177" s="13">
        <f t="shared" si="1096"/>
        <v>1980</v>
      </c>
      <c r="AS177" s="39">
        <v>1020</v>
      </c>
      <c r="AT177" s="13">
        <f t="shared" si="1097"/>
        <v>3000</v>
      </c>
      <c r="AU177" s="39">
        <v>0</v>
      </c>
      <c r="AV177" s="13">
        <f t="shared" si="1098"/>
        <v>3000</v>
      </c>
      <c r="AW177" s="39">
        <v>990</v>
      </c>
      <c r="AX177" s="13">
        <f t="shared" si="1099"/>
        <v>3990</v>
      </c>
      <c r="AY177" s="39">
        <v>990</v>
      </c>
      <c r="AZ177" s="13">
        <f t="shared" si="1100"/>
        <v>4980</v>
      </c>
      <c r="BA177" s="39">
        <v>0</v>
      </c>
      <c r="BB177" s="13">
        <f t="shared" si="1101"/>
        <v>4980</v>
      </c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</row>
    <row r="178" spans="1:114">
      <c r="A178" s="12"/>
      <c r="B178" s="12"/>
      <c r="C178" s="12"/>
      <c r="D178" s="12"/>
      <c r="E178" s="12"/>
      <c r="F178" s="12" t="s">
        <v>26</v>
      </c>
      <c r="G178" s="63" t="s">
        <v>174</v>
      </c>
      <c r="H178" s="19"/>
      <c r="I178" s="39">
        <v>0</v>
      </c>
      <c r="J178" s="13">
        <f t="shared" si="1079"/>
        <v>0</v>
      </c>
      <c r="K178" s="39">
        <v>0</v>
      </c>
      <c r="L178" s="13">
        <f t="shared" si="1080"/>
        <v>0</v>
      </c>
      <c r="M178" s="39">
        <v>0</v>
      </c>
      <c r="N178" s="13">
        <f t="shared" si="1081"/>
        <v>0</v>
      </c>
      <c r="O178" s="39">
        <v>0</v>
      </c>
      <c r="P178" s="13">
        <f t="shared" si="1082"/>
        <v>0</v>
      </c>
      <c r="Q178" s="39">
        <v>0</v>
      </c>
      <c r="R178" s="13">
        <f t="shared" si="1083"/>
        <v>0</v>
      </c>
      <c r="S178" s="39">
        <v>0</v>
      </c>
      <c r="T178" s="13">
        <f t="shared" si="1084"/>
        <v>0</v>
      </c>
      <c r="U178" s="39">
        <v>0</v>
      </c>
      <c r="V178" s="13">
        <f t="shared" si="1085"/>
        <v>0</v>
      </c>
      <c r="W178" s="39">
        <v>0</v>
      </c>
      <c r="X178" s="13">
        <f t="shared" si="1086"/>
        <v>0</v>
      </c>
      <c r="Y178" s="39">
        <v>0</v>
      </c>
      <c r="Z178" s="13">
        <f t="shared" si="1087"/>
        <v>0</v>
      </c>
      <c r="AA178" s="39">
        <v>0</v>
      </c>
      <c r="AB178" s="13">
        <f t="shared" si="1088"/>
        <v>0</v>
      </c>
      <c r="AC178" s="39">
        <v>0</v>
      </c>
      <c r="AD178" s="13">
        <f t="shared" si="1089"/>
        <v>0</v>
      </c>
      <c r="AE178" s="39">
        <v>0</v>
      </c>
      <c r="AF178" s="13">
        <f t="shared" si="1090"/>
        <v>0</v>
      </c>
      <c r="AG178" s="39">
        <v>0</v>
      </c>
      <c r="AH178" s="13">
        <f t="shared" si="1091"/>
        <v>0</v>
      </c>
      <c r="AI178" s="39">
        <v>0</v>
      </c>
      <c r="AJ178" s="13">
        <f t="shared" si="1092"/>
        <v>0</v>
      </c>
      <c r="AK178" s="39">
        <v>0</v>
      </c>
      <c r="AL178" s="13">
        <f t="shared" si="1093"/>
        <v>0</v>
      </c>
      <c r="AM178" s="39">
        <v>0</v>
      </c>
      <c r="AN178" s="13">
        <f t="shared" si="1094"/>
        <v>0</v>
      </c>
      <c r="AO178" s="39">
        <v>0</v>
      </c>
      <c r="AP178" s="13">
        <f t="shared" si="1095"/>
        <v>0</v>
      </c>
      <c r="AQ178" s="39">
        <v>0</v>
      </c>
      <c r="AR178" s="13">
        <f t="shared" si="1096"/>
        <v>0</v>
      </c>
      <c r="AS178" s="39">
        <v>0</v>
      </c>
      <c r="AT178" s="13">
        <f t="shared" si="1097"/>
        <v>0</v>
      </c>
      <c r="AU178" s="39">
        <v>0</v>
      </c>
      <c r="AV178" s="13">
        <f t="shared" si="1098"/>
        <v>0</v>
      </c>
      <c r="AW178" s="39">
        <v>0</v>
      </c>
      <c r="AX178" s="13">
        <f t="shared" si="1099"/>
        <v>0</v>
      </c>
      <c r="AY178" s="39">
        <v>0</v>
      </c>
      <c r="AZ178" s="13">
        <f t="shared" si="1100"/>
        <v>0</v>
      </c>
      <c r="BA178" s="39">
        <v>0</v>
      </c>
      <c r="BB178" s="13">
        <f t="shared" si="1101"/>
        <v>0</v>
      </c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</row>
    <row r="179" spans="1:114" hidden="1">
      <c r="A179" s="12"/>
      <c r="B179" s="12"/>
      <c r="C179" s="12"/>
      <c r="D179" s="12"/>
      <c r="E179" s="12"/>
      <c r="F179" s="12"/>
      <c r="G179" s="63" t="s">
        <v>175</v>
      </c>
      <c r="H179" s="19"/>
      <c r="I179" s="39"/>
      <c r="J179" s="19"/>
      <c r="K179" s="39"/>
      <c r="L179" s="19"/>
      <c r="M179" s="39"/>
      <c r="N179" s="19"/>
      <c r="O179" s="39"/>
      <c r="P179" s="19"/>
      <c r="Q179" s="39"/>
      <c r="R179" s="19"/>
      <c r="S179" s="39"/>
      <c r="T179" s="19"/>
      <c r="U179" s="39"/>
      <c r="V179" s="19"/>
      <c r="W179" s="39"/>
      <c r="X179" s="19"/>
      <c r="Y179" s="39"/>
      <c r="Z179" s="19"/>
      <c r="AA179" s="39"/>
      <c r="AB179" s="19"/>
      <c r="AC179" s="39"/>
      <c r="AD179" s="19"/>
      <c r="AE179" s="39"/>
      <c r="AF179" s="19"/>
      <c r="AG179" s="39"/>
      <c r="AH179" s="19"/>
      <c r="AI179" s="39"/>
      <c r="AJ179" s="19"/>
      <c r="AK179" s="39"/>
      <c r="AL179" s="19"/>
      <c r="AM179" s="39"/>
      <c r="AN179" s="19"/>
      <c r="AO179" s="39"/>
      <c r="AP179" s="19"/>
      <c r="AQ179" s="39"/>
      <c r="AR179" s="19"/>
      <c r="AS179" s="39"/>
      <c r="AT179" s="19"/>
      <c r="AU179" s="39"/>
      <c r="AV179" s="19"/>
      <c r="AW179" s="39"/>
      <c r="AX179" s="19"/>
      <c r="AY179" s="39"/>
      <c r="AZ179" s="19"/>
      <c r="BA179" s="39"/>
      <c r="BB179" s="19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</row>
    <row r="180" spans="1:114" ht="17.25" customHeight="1">
      <c r="A180" s="12"/>
      <c r="B180" s="12"/>
      <c r="C180" s="12"/>
      <c r="D180" s="12"/>
      <c r="E180" s="12"/>
      <c r="F180" s="12" t="s">
        <v>112</v>
      </c>
      <c r="G180" s="63" t="s">
        <v>176</v>
      </c>
      <c r="H180" s="19"/>
      <c r="I180" s="39">
        <v>353</v>
      </c>
      <c r="J180" s="13">
        <f>H180+I180</f>
        <v>353</v>
      </c>
      <c r="K180" s="39">
        <v>347</v>
      </c>
      <c r="L180" s="13">
        <f>J180+K180</f>
        <v>700</v>
      </c>
      <c r="M180" s="39">
        <v>343</v>
      </c>
      <c r="N180" s="13">
        <f>L180+M180</f>
        <v>1043</v>
      </c>
      <c r="O180" s="39">
        <v>342</v>
      </c>
      <c r="P180" s="13">
        <f>N180+O180</f>
        <v>1385</v>
      </c>
      <c r="Q180" s="39">
        <v>348</v>
      </c>
      <c r="R180" s="13">
        <f>P180+Q180</f>
        <v>1733</v>
      </c>
      <c r="S180" s="39">
        <v>321</v>
      </c>
      <c r="T180" s="13">
        <f>R180+S180</f>
        <v>2054</v>
      </c>
      <c r="U180" s="39">
        <v>397</v>
      </c>
      <c r="V180" s="13">
        <f>T180+U180</f>
        <v>2451</v>
      </c>
      <c r="W180" s="39">
        <v>376</v>
      </c>
      <c r="X180" s="13">
        <f>V180+W180</f>
        <v>2827</v>
      </c>
      <c r="Y180" s="39">
        <v>372</v>
      </c>
      <c r="Z180" s="13">
        <f>X180+Y180</f>
        <v>3199</v>
      </c>
      <c r="AA180" s="39">
        <v>385</v>
      </c>
      <c r="AB180" s="13">
        <f>Z180+AA180</f>
        <v>3584</v>
      </c>
      <c r="AC180" s="39">
        <v>348</v>
      </c>
      <c r="AD180" s="13"/>
      <c r="AE180" s="39">
        <v>357</v>
      </c>
      <c r="AF180" s="13">
        <f>AD180+AE180</f>
        <v>357</v>
      </c>
      <c r="AG180" s="39">
        <v>361</v>
      </c>
      <c r="AH180" s="13">
        <f>AF180+AG180</f>
        <v>718</v>
      </c>
      <c r="AI180" s="39">
        <v>358</v>
      </c>
      <c r="AJ180" s="13">
        <f>AH180+AI180</f>
        <v>1076</v>
      </c>
      <c r="AK180" s="39">
        <v>358</v>
      </c>
      <c r="AL180" s="13">
        <f>AJ180+AK180</f>
        <v>1434</v>
      </c>
      <c r="AM180" s="39">
        <v>356</v>
      </c>
      <c r="AN180" s="13">
        <f>AL180+AM180</f>
        <v>1790</v>
      </c>
      <c r="AO180" s="39">
        <v>356</v>
      </c>
      <c r="AP180" s="13">
        <f>AN180+AO180</f>
        <v>2146</v>
      </c>
      <c r="AQ180" s="39">
        <v>359</v>
      </c>
      <c r="AR180" s="13">
        <f>AP180+AQ180</f>
        <v>2505</v>
      </c>
      <c r="AS180" s="39">
        <v>361</v>
      </c>
      <c r="AT180" s="13">
        <f>AR180+AS180</f>
        <v>2866</v>
      </c>
      <c r="AU180" s="39">
        <v>355</v>
      </c>
      <c r="AV180" s="13">
        <f>AT180+AU180</f>
        <v>3221</v>
      </c>
      <c r="AW180" s="39">
        <v>368</v>
      </c>
      <c r="AX180" s="13">
        <f>AV180+AW180</f>
        <v>3589</v>
      </c>
      <c r="AY180" s="39">
        <v>367</v>
      </c>
      <c r="AZ180" s="13">
        <f>AX180+AY180</f>
        <v>3956</v>
      </c>
      <c r="BA180" s="39">
        <v>368</v>
      </c>
      <c r="BB180" s="13">
        <f>AZ180+BA180</f>
        <v>4324</v>
      </c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</row>
    <row r="181" spans="1:114">
      <c r="A181" s="12"/>
      <c r="B181" s="12"/>
      <c r="C181" s="12"/>
      <c r="D181" s="12"/>
      <c r="E181" s="12"/>
      <c r="F181" s="12" t="s">
        <v>114</v>
      </c>
      <c r="G181" s="63" t="s">
        <v>137</v>
      </c>
      <c r="H181" s="19"/>
      <c r="I181" s="39">
        <v>10824</v>
      </c>
      <c r="J181" s="13">
        <f>H181+I181</f>
        <v>10824</v>
      </c>
      <c r="K181" s="39">
        <v>12567</v>
      </c>
      <c r="L181" s="13">
        <f>J181+K181</f>
        <v>23391</v>
      </c>
      <c r="M181" s="39">
        <v>16038</v>
      </c>
      <c r="N181" s="13">
        <f>L181+M181</f>
        <v>39429</v>
      </c>
      <c r="O181" s="39">
        <v>6667</v>
      </c>
      <c r="P181" s="13">
        <f>N181+O181</f>
        <v>46096</v>
      </c>
      <c r="Q181" s="39">
        <v>4462</v>
      </c>
      <c r="R181" s="13">
        <f>P181+Q181</f>
        <v>50558</v>
      </c>
      <c r="S181" s="39">
        <v>4566</v>
      </c>
      <c r="T181" s="13">
        <f>R181+S181</f>
        <v>55124</v>
      </c>
      <c r="U181" s="39">
        <v>10504</v>
      </c>
      <c r="V181" s="13">
        <f>T181+U181</f>
        <v>65628</v>
      </c>
      <c r="W181" s="39">
        <v>26044</v>
      </c>
      <c r="X181" s="13">
        <f>V181+W181</f>
        <v>91672</v>
      </c>
      <c r="Y181" s="39">
        <v>13585</v>
      </c>
      <c r="Z181" s="13">
        <f>X181+Y181</f>
        <v>105257</v>
      </c>
      <c r="AA181" s="39">
        <v>9827</v>
      </c>
      <c r="AB181" s="13">
        <f>Z181+AA181</f>
        <v>115084</v>
      </c>
      <c r="AC181" s="39">
        <v>17174</v>
      </c>
      <c r="AD181" s="13"/>
      <c r="AE181" s="39">
        <v>9621</v>
      </c>
      <c r="AF181" s="13">
        <f>AD181+AE181</f>
        <v>9621</v>
      </c>
      <c r="AG181" s="39">
        <v>4275</v>
      </c>
      <c r="AH181" s="13">
        <f>AF181+AG181</f>
        <v>13896</v>
      </c>
      <c r="AI181" s="39"/>
      <c r="AJ181" s="13">
        <f>AH181+AI181</f>
        <v>13896</v>
      </c>
      <c r="AK181" s="39">
        <v>9865</v>
      </c>
      <c r="AL181" s="13">
        <f>AJ181+AK181</f>
        <v>23761</v>
      </c>
      <c r="AM181" s="39">
        <v>4060</v>
      </c>
      <c r="AN181" s="13">
        <f>AL181+AM181</f>
        <v>27821</v>
      </c>
      <c r="AO181" s="39">
        <v>6655</v>
      </c>
      <c r="AP181" s="13">
        <f>AN181+AO181</f>
        <v>34476</v>
      </c>
      <c r="AQ181" s="39">
        <v>259</v>
      </c>
      <c r="AR181" s="13">
        <f>AP181+AQ181</f>
        <v>34735</v>
      </c>
      <c r="AS181" s="39">
        <v>0</v>
      </c>
      <c r="AT181" s="13">
        <f>AR181+AS181</f>
        <v>34735</v>
      </c>
      <c r="AU181" s="39">
        <v>1309</v>
      </c>
      <c r="AV181" s="13">
        <f>AT181+AU181</f>
        <v>36044</v>
      </c>
      <c r="AW181" s="39"/>
      <c r="AX181" s="13">
        <f>AV181+AW181</f>
        <v>36044</v>
      </c>
      <c r="AY181" s="39">
        <v>12707</v>
      </c>
      <c r="AZ181" s="13">
        <f>AX181+AY181</f>
        <v>48751</v>
      </c>
      <c r="BA181" s="39">
        <v>13616</v>
      </c>
      <c r="BB181" s="13">
        <f>AZ181+BA181</f>
        <v>62367</v>
      </c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</row>
    <row r="182" spans="1:114" ht="30">
      <c r="A182" s="12"/>
      <c r="B182" s="12"/>
      <c r="C182" s="12"/>
      <c r="D182" s="12"/>
      <c r="E182" s="12"/>
      <c r="F182" s="12" t="s">
        <v>75</v>
      </c>
      <c r="G182" s="63" t="s">
        <v>138</v>
      </c>
      <c r="H182" s="19"/>
      <c r="I182" s="39"/>
      <c r="J182" s="13">
        <f>H182+I182</f>
        <v>0</v>
      </c>
      <c r="K182" s="39">
        <v>254</v>
      </c>
      <c r="L182" s="13">
        <f>J182+K182</f>
        <v>254</v>
      </c>
      <c r="M182" s="39">
        <v>2</v>
      </c>
      <c r="N182" s="13">
        <f>L182+M182</f>
        <v>256</v>
      </c>
      <c r="O182" s="39">
        <v>5258</v>
      </c>
      <c r="P182" s="13">
        <f>N182+O182</f>
        <v>5514</v>
      </c>
      <c r="Q182" s="39">
        <v>6938</v>
      </c>
      <c r="R182" s="13">
        <f>P182+Q182</f>
        <v>12452</v>
      </c>
      <c r="S182" s="39">
        <v>5779</v>
      </c>
      <c r="T182" s="13">
        <f>R182+S182</f>
        <v>18231</v>
      </c>
      <c r="U182" s="39">
        <v>6882</v>
      </c>
      <c r="V182" s="13">
        <f>T182+U182</f>
        <v>25113</v>
      </c>
      <c r="W182" s="39">
        <v>4881</v>
      </c>
      <c r="X182" s="13">
        <f>V182+W182</f>
        <v>29994</v>
      </c>
      <c r="Y182" s="39">
        <v>4</v>
      </c>
      <c r="Z182" s="13">
        <f>X182+Y182</f>
        <v>29998</v>
      </c>
      <c r="AA182" s="39">
        <v>6938</v>
      </c>
      <c r="AB182" s="13">
        <f>Z182+AA182</f>
        <v>36936</v>
      </c>
      <c r="AC182" s="39"/>
      <c r="AD182" s="13"/>
      <c r="AE182" s="39"/>
      <c r="AF182" s="13">
        <f>AD182+AE182</f>
        <v>0</v>
      </c>
      <c r="AG182" s="39">
        <v>8339</v>
      </c>
      <c r="AH182" s="13">
        <f>AF182+AG182</f>
        <v>8339</v>
      </c>
      <c r="AI182" s="39">
        <v>7856</v>
      </c>
      <c r="AJ182" s="13">
        <f>AH182+AI182</f>
        <v>16195</v>
      </c>
      <c r="AK182" s="39">
        <v>7862</v>
      </c>
      <c r="AL182" s="13">
        <f>AJ182+AK182</f>
        <v>24057</v>
      </c>
      <c r="AM182" s="39">
        <v>3797</v>
      </c>
      <c r="AN182" s="13">
        <f>AL182+AM182</f>
        <v>27854</v>
      </c>
      <c r="AO182" s="39">
        <v>9</v>
      </c>
      <c r="AP182" s="13">
        <f>AN182+AO182</f>
        <v>27863</v>
      </c>
      <c r="AQ182" s="39">
        <v>6657</v>
      </c>
      <c r="AR182" s="13">
        <f>AP182+AQ182</f>
        <v>34520</v>
      </c>
      <c r="AS182" s="39">
        <v>6669</v>
      </c>
      <c r="AT182" s="13">
        <f>AR182+AS182</f>
        <v>41189</v>
      </c>
      <c r="AU182" s="39">
        <v>6965</v>
      </c>
      <c r="AV182" s="13">
        <f>AT182+AU182</f>
        <v>48154</v>
      </c>
      <c r="AW182" s="39">
        <v>6667</v>
      </c>
      <c r="AX182" s="13">
        <f>AV182+AW182</f>
        <v>54821</v>
      </c>
      <c r="AY182" s="39">
        <v>6665</v>
      </c>
      <c r="AZ182" s="13">
        <f>AX182+AY182</f>
        <v>61486</v>
      </c>
      <c r="BA182" s="39">
        <v>6661</v>
      </c>
      <c r="BB182" s="13">
        <f>AZ182+BA182</f>
        <v>68147</v>
      </c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</row>
    <row r="183" spans="1:114">
      <c r="A183" s="12"/>
      <c r="B183" s="12"/>
      <c r="C183" s="12"/>
      <c r="D183" s="12"/>
      <c r="E183" s="12" t="s">
        <v>22</v>
      </c>
      <c r="F183" s="12"/>
      <c r="G183" s="63" t="s">
        <v>177</v>
      </c>
      <c r="H183" s="19"/>
      <c r="I183" s="39"/>
      <c r="J183" s="13">
        <f>H183+I183</f>
        <v>0</v>
      </c>
      <c r="K183" s="39"/>
      <c r="L183" s="13">
        <f>J183+K183</f>
        <v>0</v>
      </c>
      <c r="M183" s="39"/>
      <c r="N183" s="13">
        <f>L183+M183</f>
        <v>0</v>
      </c>
      <c r="O183" s="39"/>
      <c r="P183" s="13">
        <f>N183+O183</f>
        <v>0</v>
      </c>
      <c r="Q183" s="39"/>
      <c r="R183" s="13">
        <f>P183+Q183</f>
        <v>0</v>
      </c>
      <c r="S183" s="39"/>
      <c r="T183" s="13">
        <f>R183+S183</f>
        <v>0</v>
      </c>
      <c r="U183" s="39">
        <v>79968</v>
      </c>
      <c r="V183" s="13">
        <f>T183+U183</f>
        <v>79968</v>
      </c>
      <c r="W183" s="39"/>
      <c r="X183" s="13">
        <f>V183+W183</f>
        <v>79968</v>
      </c>
      <c r="Y183" s="39"/>
      <c r="Z183" s="13">
        <f>X183+Y183</f>
        <v>79968</v>
      </c>
      <c r="AA183" s="39"/>
      <c r="AB183" s="13">
        <f>Z183+AA183</f>
        <v>79968</v>
      </c>
      <c r="AC183" s="39"/>
      <c r="AD183" s="13"/>
      <c r="AE183" s="39"/>
      <c r="AF183" s="13">
        <f>AD183+AE183</f>
        <v>0</v>
      </c>
      <c r="AG183" s="39"/>
      <c r="AH183" s="13">
        <f>AF183+AG183</f>
        <v>0</v>
      </c>
      <c r="AI183" s="39"/>
      <c r="AJ183" s="13">
        <f>AH183+AI183</f>
        <v>0</v>
      </c>
      <c r="AK183" s="39"/>
      <c r="AL183" s="13">
        <f>AJ183+AK183</f>
        <v>0</v>
      </c>
      <c r="AM183" s="39">
        <v>34999</v>
      </c>
      <c r="AN183" s="13">
        <f>AL183+AM183</f>
        <v>34999</v>
      </c>
      <c r="AO183" s="39"/>
      <c r="AP183" s="13">
        <f>AN183+AO183</f>
        <v>34999</v>
      </c>
      <c r="AQ183" s="39"/>
      <c r="AR183" s="13">
        <f>AP183+AQ183</f>
        <v>34999</v>
      </c>
      <c r="AS183" s="39"/>
      <c r="AT183" s="13">
        <f>AR183+AS183</f>
        <v>34999</v>
      </c>
      <c r="AU183" s="39">
        <v>5987</v>
      </c>
      <c r="AV183" s="13">
        <f>AT183+AU183</f>
        <v>40986</v>
      </c>
      <c r="AW183" s="39"/>
      <c r="AX183" s="13">
        <f>AV183+AW183</f>
        <v>40986</v>
      </c>
      <c r="AY183" s="39"/>
      <c r="AZ183" s="13">
        <f>AX183+AY183</f>
        <v>40986</v>
      </c>
      <c r="BA183" s="39"/>
      <c r="BB183" s="13">
        <f>AZ183+BA183</f>
        <v>40986</v>
      </c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</row>
    <row r="184" spans="1:114" ht="15.75">
      <c r="A184" s="8"/>
      <c r="B184" s="8"/>
      <c r="C184" s="8"/>
      <c r="D184" s="8"/>
      <c r="E184" s="8" t="s">
        <v>139</v>
      </c>
      <c r="F184" s="8"/>
      <c r="G184" s="62" t="s">
        <v>140</v>
      </c>
      <c r="H184" s="17">
        <f t="shared" ref="H184:N184" si="1102">SUM(H185:H187)</f>
        <v>0</v>
      </c>
      <c r="I184" s="17">
        <f t="shared" si="1102"/>
        <v>0</v>
      </c>
      <c r="J184" s="17">
        <f t="shared" si="1102"/>
        <v>0</v>
      </c>
      <c r="K184" s="17">
        <f t="shared" si="1102"/>
        <v>0</v>
      </c>
      <c r="L184" s="17">
        <f t="shared" si="1102"/>
        <v>0</v>
      </c>
      <c r="M184" s="17">
        <f t="shared" si="1102"/>
        <v>0</v>
      </c>
      <c r="N184" s="17">
        <f t="shared" si="1102"/>
        <v>0</v>
      </c>
      <c r="O184" s="17">
        <f t="shared" ref="O184:T184" si="1103">SUM(O185:O187)</f>
        <v>720</v>
      </c>
      <c r="P184" s="17">
        <f t="shared" si="1103"/>
        <v>720</v>
      </c>
      <c r="Q184" s="17">
        <f t="shared" si="1103"/>
        <v>0</v>
      </c>
      <c r="R184" s="17">
        <f t="shared" si="1103"/>
        <v>720</v>
      </c>
      <c r="S184" s="17">
        <f t="shared" si="1103"/>
        <v>0</v>
      </c>
      <c r="T184" s="17">
        <f t="shared" si="1103"/>
        <v>720</v>
      </c>
      <c r="U184" s="17">
        <f t="shared" ref="U184:Z184" si="1104">SUM(U185:U187)</f>
        <v>3530</v>
      </c>
      <c r="V184" s="17">
        <f t="shared" si="1104"/>
        <v>4250</v>
      </c>
      <c r="W184" s="17">
        <f t="shared" si="1104"/>
        <v>0</v>
      </c>
      <c r="X184" s="17">
        <f t="shared" si="1104"/>
        <v>4250</v>
      </c>
      <c r="Y184" s="17">
        <f t="shared" si="1104"/>
        <v>0</v>
      </c>
      <c r="Z184" s="17">
        <f t="shared" si="1104"/>
        <v>4250</v>
      </c>
      <c r="AA184" s="17">
        <f t="shared" ref="AA184:AF184" si="1105">SUM(AA185:AA187)</f>
        <v>0</v>
      </c>
      <c r="AB184" s="17">
        <f t="shared" si="1105"/>
        <v>4250</v>
      </c>
      <c r="AC184" s="17">
        <f t="shared" si="1105"/>
        <v>0</v>
      </c>
      <c r="AD184" s="17">
        <f t="shared" si="1105"/>
        <v>0</v>
      </c>
      <c r="AE184" s="17">
        <f t="shared" si="1105"/>
        <v>0</v>
      </c>
      <c r="AF184" s="17">
        <f t="shared" si="1105"/>
        <v>0</v>
      </c>
      <c r="AG184" s="17">
        <f t="shared" ref="AG184:AH184" si="1106">SUM(AG185:AG187)</f>
        <v>0</v>
      </c>
      <c r="AH184" s="17">
        <f t="shared" si="1106"/>
        <v>0</v>
      </c>
      <c r="AI184" s="17">
        <f t="shared" ref="AI184:AJ184" si="1107">SUM(AI185:AI187)</f>
        <v>0</v>
      </c>
      <c r="AJ184" s="17">
        <f t="shared" si="1107"/>
        <v>0</v>
      </c>
      <c r="AK184" s="17">
        <f t="shared" ref="AK184:AL184" si="1108">SUM(AK185:AK187)</f>
        <v>0</v>
      </c>
      <c r="AL184" s="17">
        <f t="shared" si="1108"/>
        <v>0</v>
      </c>
      <c r="AM184" s="17">
        <f t="shared" ref="AM184:AN184" si="1109">SUM(AM185:AM187)</f>
        <v>0</v>
      </c>
      <c r="AN184" s="17">
        <f t="shared" si="1109"/>
        <v>0</v>
      </c>
      <c r="AO184" s="17">
        <f t="shared" ref="AO184:AP184" si="1110">SUM(AO185:AO187)</f>
        <v>0</v>
      </c>
      <c r="AP184" s="17">
        <f t="shared" si="1110"/>
        <v>0</v>
      </c>
      <c r="AQ184" s="17">
        <f t="shared" ref="AQ184:AR184" si="1111">SUM(AQ185:AQ187)</f>
        <v>0</v>
      </c>
      <c r="AR184" s="17">
        <f t="shared" si="1111"/>
        <v>0</v>
      </c>
      <c r="AS184" s="17">
        <f t="shared" ref="AS184:AT184" si="1112">SUM(AS185:AS187)</f>
        <v>0</v>
      </c>
      <c r="AT184" s="17">
        <f t="shared" si="1112"/>
        <v>0</v>
      </c>
      <c r="AU184" s="17">
        <f t="shared" ref="AU184:AV184" si="1113">SUM(AU185:AU187)</f>
        <v>9994</v>
      </c>
      <c r="AV184" s="17">
        <f t="shared" si="1113"/>
        <v>9994</v>
      </c>
      <c r="AW184" s="17">
        <f t="shared" ref="AW184:AX184" si="1114">SUM(AW185:AW187)</f>
        <v>0</v>
      </c>
      <c r="AX184" s="17">
        <f t="shared" si="1114"/>
        <v>9994</v>
      </c>
      <c r="AY184" s="17">
        <f t="shared" ref="AY184:AZ184" si="1115">SUM(AY185:AY187)</f>
        <v>0</v>
      </c>
      <c r="AZ184" s="17">
        <f t="shared" si="1115"/>
        <v>9994</v>
      </c>
      <c r="BA184" s="17">
        <f t="shared" ref="BA184:BB184" si="1116">SUM(BA185:BA187)</f>
        <v>0</v>
      </c>
      <c r="BB184" s="17">
        <f t="shared" si="1116"/>
        <v>9994</v>
      </c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</row>
    <row r="185" spans="1:114" hidden="1">
      <c r="A185" s="12"/>
      <c r="B185" s="12"/>
      <c r="C185" s="12"/>
      <c r="D185" s="12"/>
      <c r="E185" s="12"/>
      <c r="F185" s="12"/>
      <c r="G185" s="63" t="s">
        <v>141</v>
      </c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</row>
    <row r="186" spans="1:114" hidden="1">
      <c r="A186" s="12"/>
      <c r="B186" s="12"/>
      <c r="C186" s="12"/>
      <c r="D186" s="12"/>
      <c r="E186" s="12"/>
      <c r="F186" s="12"/>
      <c r="G186" s="63" t="s">
        <v>142</v>
      </c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</row>
    <row r="187" spans="1:114">
      <c r="A187" s="12"/>
      <c r="B187" s="12"/>
      <c r="C187" s="12"/>
      <c r="D187" s="12"/>
      <c r="E187" s="12"/>
      <c r="F187" s="12" t="s">
        <v>75</v>
      </c>
      <c r="G187" s="63" t="s">
        <v>143</v>
      </c>
      <c r="H187" s="19"/>
      <c r="I187" s="19"/>
      <c r="J187" s="13">
        <f>H187+I187</f>
        <v>0</v>
      </c>
      <c r="K187" s="19"/>
      <c r="L187" s="13">
        <f>J187+K187</f>
        <v>0</v>
      </c>
      <c r="M187" s="19"/>
      <c r="N187" s="13">
        <f>L187+M187</f>
        <v>0</v>
      </c>
      <c r="O187" s="39">
        <v>720</v>
      </c>
      <c r="P187" s="13">
        <f>N187+O187</f>
        <v>720</v>
      </c>
      <c r="Q187" s="39"/>
      <c r="R187" s="13">
        <f>P187+Q187</f>
        <v>720</v>
      </c>
      <c r="S187" s="39"/>
      <c r="T187" s="13">
        <f>R187+S187</f>
        <v>720</v>
      </c>
      <c r="U187" s="39">
        <v>3530</v>
      </c>
      <c r="V187" s="13">
        <f>T187+U187</f>
        <v>4250</v>
      </c>
      <c r="W187" s="39"/>
      <c r="X187" s="13">
        <f>V187+W187</f>
        <v>4250</v>
      </c>
      <c r="Y187" s="39"/>
      <c r="Z187" s="13">
        <f>X187+Y187</f>
        <v>4250</v>
      </c>
      <c r="AA187" s="39"/>
      <c r="AB187" s="13">
        <f>Z187+AA187</f>
        <v>4250</v>
      </c>
      <c r="AC187" s="39"/>
      <c r="AD187" s="13"/>
      <c r="AE187" s="39"/>
      <c r="AF187" s="13">
        <f>AD187+AE187</f>
        <v>0</v>
      </c>
      <c r="AG187" s="39"/>
      <c r="AH187" s="13">
        <f>AF187+AG187</f>
        <v>0</v>
      </c>
      <c r="AI187" s="39"/>
      <c r="AJ187" s="13">
        <f>AH187+AI187</f>
        <v>0</v>
      </c>
      <c r="AK187" s="39"/>
      <c r="AL187" s="13">
        <f>AJ187+AK187</f>
        <v>0</v>
      </c>
      <c r="AM187" s="39"/>
      <c r="AN187" s="13">
        <f>AL187+AM187</f>
        <v>0</v>
      </c>
      <c r="AO187" s="39"/>
      <c r="AP187" s="13">
        <f>AN187+AO187</f>
        <v>0</v>
      </c>
      <c r="AQ187" s="39"/>
      <c r="AR187" s="13">
        <f>AP187+AQ187</f>
        <v>0</v>
      </c>
      <c r="AS187" s="39"/>
      <c r="AT187" s="13">
        <f>AR187+AS187</f>
        <v>0</v>
      </c>
      <c r="AU187" s="39">
        <v>9994</v>
      </c>
      <c r="AV187" s="13">
        <f>AT187+AU187</f>
        <v>9994</v>
      </c>
      <c r="AW187" s="39"/>
      <c r="AX187" s="13">
        <f>AV187+AW187</f>
        <v>9994</v>
      </c>
      <c r="AY187" s="39"/>
      <c r="AZ187" s="13">
        <f>AX187+AY187</f>
        <v>9994</v>
      </c>
      <c r="BA187" s="39"/>
      <c r="BB187" s="13">
        <f>AZ187+BA187</f>
        <v>9994</v>
      </c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</row>
    <row r="188" spans="1:114" ht="15.75">
      <c r="A188" s="8"/>
      <c r="B188" s="8"/>
      <c r="C188" s="8"/>
      <c r="D188" s="8"/>
      <c r="E188" s="8" t="s">
        <v>26</v>
      </c>
      <c r="F188" s="8"/>
      <c r="G188" s="62" t="s">
        <v>178</v>
      </c>
      <c r="H188" s="17">
        <f t="shared" ref="H188:N188" si="1117">H189+H190</f>
        <v>0</v>
      </c>
      <c r="I188" s="17">
        <f t="shared" si="1117"/>
        <v>0</v>
      </c>
      <c r="J188" s="17">
        <f t="shared" si="1117"/>
        <v>0</v>
      </c>
      <c r="K188" s="17">
        <f t="shared" si="1117"/>
        <v>0</v>
      </c>
      <c r="L188" s="17">
        <f t="shared" si="1117"/>
        <v>0</v>
      </c>
      <c r="M188" s="17">
        <f t="shared" si="1117"/>
        <v>0</v>
      </c>
      <c r="N188" s="17">
        <f t="shared" si="1117"/>
        <v>0</v>
      </c>
      <c r="O188" s="17">
        <f t="shared" ref="O188:T188" si="1118">O189+O190</f>
        <v>0</v>
      </c>
      <c r="P188" s="17">
        <f t="shared" si="1118"/>
        <v>0</v>
      </c>
      <c r="Q188" s="17">
        <f t="shared" si="1118"/>
        <v>0</v>
      </c>
      <c r="R188" s="17">
        <f t="shared" si="1118"/>
        <v>0</v>
      </c>
      <c r="S188" s="17">
        <f t="shared" si="1118"/>
        <v>0</v>
      </c>
      <c r="T188" s="17">
        <f t="shared" si="1118"/>
        <v>0</v>
      </c>
      <c r="U188" s="17">
        <f t="shared" ref="U188:Z188" si="1119">U189+U190</f>
        <v>0</v>
      </c>
      <c r="V188" s="17">
        <f t="shared" si="1119"/>
        <v>0</v>
      </c>
      <c r="W188" s="17">
        <f t="shared" si="1119"/>
        <v>0</v>
      </c>
      <c r="X188" s="17">
        <f t="shared" si="1119"/>
        <v>0</v>
      </c>
      <c r="Y188" s="17">
        <f t="shared" si="1119"/>
        <v>0</v>
      </c>
      <c r="Z188" s="17">
        <f t="shared" si="1119"/>
        <v>0</v>
      </c>
      <c r="AA188" s="17">
        <f t="shared" ref="AA188:AF188" si="1120">AA189+AA190</f>
        <v>0</v>
      </c>
      <c r="AB188" s="17">
        <f t="shared" si="1120"/>
        <v>0</v>
      </c>
      <c r="AC188" s="17">
        <f t="shared" si="1120"/>
        <v>0</v>
      </c>
      <c r="AD188" s="17">
        <f t="shared" si="1120"/>
        <v>0</v>
      </c>
      <c r="AE188" s="17">
        <f t="shared" si="1120"/>
        <v>0</v>
      </c>
      <c r="AF188" s="17">
        <f t="shared" si="1120"/>
        <v>0</v>
      </c>
      <c r="AG188" s="17">
        <f t="shared" ref="AG188:AH188" si="1121">AG189+AG190</f>
        <v>0</v>
      </c>
      <c r="AH188" s="17">
        <f t="shared" si="1121"/>
        <v>0</v>
      </c>
      <c r="AI188" s="17">
        <f t="shared" ref="AI188:AJ188" si="1122">AI189+AI190</f>
        <v>0</v>
      </c>
      <c r="AJ188" s="17">
        <f t="shared" si="1122"/>
        <v>0</v>
      </c>
      <c r="AK188" s="17">
        <f t="shared" ref="AK188:AL188" si="1123">AK189+AK190</f>
        <v>0</v>
      </c>
      <c r="AL188" s="17">
        <f t="shared" si="1123"/>
        <v>0</v>
      </c>
      <c r="AM188" s="17">
        <f t="shared" ref="AM188:AN188" si="1124">AM189+AM190</f>
        <v>0</v>
      </c>
      <c r="AN188" s="17">
        <f t="shared" si="1124"/>
        <v>0</v>
      </c>
      <c r="AO188" s="17">
        <f t="shared" ref="AO188:AP188" si="1125">AO189+AO190</f>
        <v>0</v>
      </c>
      <c r="AP188" s="17">
        <f t="shared" si="1125"/>
        <v>0</v>
      </c>
      <c r="AQ188" s="17">
        <f t="shared" ref="AQ188:AR188" si="1126">AQ189+AQ190</f>
        <v>0</v>
      </c>
      <c r="AR188" s="17">
        <f t="shared" si="1126"/>
        <v>0</v>
      </c>
      <c r="AS188" s="17">
        <f t="shared" ref="AS188:AT188" si="1127">AS189+AS190</f>
        <v>0</v>
      </c>
      <c r="AT188" s="17">
        <f t="shared" si="1127"/>
        <v>0</v>
      </c>
      <c r="AU188" s="17">
        <f t="shared" ref="AU188:AV188" si="1128">AU189+AU190</f>
        <v>0</v>
      </c>
      <c r="AV188" s="17">
        <f t="shared" si="1128"/>
        <v>0</v>
      </c>
      <c r="AW188" s="17">
        <f t="shared" ref="AW188:AX188" si="1129">AW189+AW190</f>
        <v>0</v>
      </c>
      <c r="AX188" s="17">
        <f t="shared" si="1129"/>
        <v>0</v>
      </c>
      <c r="AY188" s="17">
        <f t="shared" ref="AY188:AZ188" si="1130">AY189+AY190</f>
        <v>0</v>
      </c>
      <c r="AZ188" s="17">
        <f t="shared" si="1130"/>
        <v>0</v>
      </c>
      <c r="BA188" s="17">
        <f t="shared" ref="BA188:BB188" si="1131">BA189+BA190</f>
        <v>0</v>
      </c>
      <c r="BB188" s="17">
        <f t="shared" si="1131"/>
        <v>0</v>
      </c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</row>
    <row r="189" spans="1:114">
      <c r="A189" s="12"/>
      <c r="B189" s="12"/>
      <c r="C189" s="12"/>
      <c r="D189" s="12"/>
      <c r="E189" s="12"/>
      <c r="F189" s="12" t="s">
        <v>24</v>
      </c>
      <c r="G189" s="63" t="s">
        <v>179</v>
      </c>
      <c r="H189" s="19"/>
      <c r="I189" s="19"/>
      <c r="J189" s="13">
        <f>H189+I189</f>
        <v>0</v>
      </c>
      <c r="K189" s="19"/>
      <c r="L189" s="13">
        <f>J189+K189</f>
        <v>0</v>
      </c>
      <c r="M189" s="19"/>
      <c r="N189" s="13">
        <f>L189+M189</f>
        <v>0</v>
      </c>
      <c r="O189" s="19"/>
      <c r="P189" s="13">
        <f>N189+O189</f>
        <v>0</v>
      </c>
      <c r="Q189" s="19"/>
      <c r="R189" s="13">
        <f>P189+Q189</f>
        <v>0</v>
      </c>
      <c r="S189" s="19"/>
      <c r="T189" s="13">
        <f>R189+S189</f>
        <v>0</v>
      </c>
      <c r="U189" s="19"/>
      <c r="V189" s="13">
        <f>T189+U189</f>
        <v>0</v>
      </c>
      <c r="W189" s="19"/>
      <c r="X189" s="13">
        <f>V189+W189</f>
        <v>0</v>
      </c>
      <c r="Y189" s="19"/>
      <c r="Z189" s="13">
        <f>X189+Y189</f>
        <v>0</v>
      </c>
      <c r="AA189" s="19"/>
      <c r="AB189" s="13">
        <f>Z189+AA189</f>
        <v>0</v>
      </c>
      <c r="AC189" s="19"/>
      <c r="AD189" s="13">
        <f>AB189+AC189</f>
        <v>0</v>
      </c>
      <c r="AE189" s="19"/>
      <c r="AF189" s="13">
        <f>AD189+AE189</f>
        <v>0</v>
      </c>
      <c r="AG189" s="19"/>
      <c r="AH189" s="13">
        <f>AF189+AG189</f>
        <v>0</v>
      </c>
      <c r="AI189" s="19"/>
      <c r="AJ189" s="13">
        <f>AH189+AI189</f>
        <v>0</v>
      </c>
      <c r="AK189" s="19"/>
      <c r="AL189" s="13">
        <f>AJ189+AK189</f>
        <v>0</v>
      </c>
      <c r="AM189" s="19"/>
      <c r="AN189" s="13">
        <f>AL189+AM189</f>
        <v>0</v>
      </c>
      <c r="AO189" s="19"/>
      <c r="AP189" s="13">
        <f>AN189+AO189</f>
        <v>0</v>
      </c>
      <c r="AQ189" s="19"/>
      <c r="AR189" s="13">
        <f>AP189+AQ189</f>
        <v>0</v>
      </c>
      <c r="AS189" s="19"/>
      <c r="AT189" s="13">
        <f>AR189+AS189</f>
        <v>0</v>
      </c>
      <c r="AU189" s="19"/>
      <c r="AV189" s="13">
        <f>AT189+AU189</f>
        <v>0</v>
      </c>
      <c r="AW189" s="19"/>
      <c r="AX189" s="13">
        <f>AV189+AW189</f>
        <v>0</v>
      </c>
      <c r="AY189" s="19"/>
      <c r="AZ189" s="13">
        <f>AX189+AY189</f>
        <v>0</v>
      </c>
      <c r="BA189" s="19"/>
      <c r="BB189" s="13">
        <f>AZ189+BA189</f>
        <v>0</v>
      </c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</row>
    <row r="190" spans="1:114" hidden="1">
      <c r="A190" s="12"/>
      <c r="B190" s="12"/>
      <c r="C190" s="12"/>
      <c r="D190" s="12"/>
      <c r="E190" s="12"/>
      <c r="F190" s="12"/>
      <c r="G190" s="63" t="s">
        <v>180</v>
      </c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</row>
    <row r="191" spans="1:114">
      <c r="A191" s="12"/>
      <c r="B191" s="12"/>
      <c r="C191" s="12"/>
      <c r="D191" s="12"/>
      <c r="E191" s="12">
        <v>11</v>
      </c>
      <c r="F191" s="12"/>
      <c r="G191" s="63" t="s">
        <v>181</v>
      </c>
      <c r="H191" s="19"/>
      <c r="I191" s="19"/>
      <c r="J191" s="13">
        <f>H191+I191</f>
        <v>0</v>
      </c>
      <c r="K191" s="19"/>
      <c r="L191" s="13">
        <f>J191+K191</f>
        <v>0</v>
      </c>
      <c r="M191" s="19"/>
      <c r="N191" s="13">
        <f>L191+M191</f>
        <v>0</v>
      </c>
      <c r="O191" s="19"/>
      <c r="P191" s="13">
        <f>N191+O191</f>
        <v>0</v>
      </c>
      <c r="Q191" s="19"/>
      <c r="R191" s="13">
        <f>P191+Q191</f>
        <v>0</v>
      </c>
      <c r="S191" s="19"/>
      <c r="T191" s="13">
        <f>R191+S191</f>
        <v>0</v>
      </c>
      <c r="U191" s="19"/>
      <c r="V191" s="13">
        <f>T191+U191</f>
        <v>0</v>
      </c>
      <c r="W191" s="19"/>
      <c r="X191" s="13">
        <f>V191+W191</f>
        <v>0</v>
      </c>
      <c r="Y191" s="19"/>
      <c r="Z191" s="13">
        <f>X191+Y191</f>
        <v>0</v>
      </c>
      <c r="AA191" s="19"/>
      <c r="AB191" s="13">
        <f>Z191+AA191</f>
        <v>0</v>
      </c>
      <c r="AC191" s="19"/>
      <c r="AD191" s="13">
        <f>AB191+AC191</f>
        <v>0</v>
      </c>
      <c r="AE191" s="19"/>
      <c r="AF191" s="13">
        <f>AD191+AE191</f>
        <v>0</v>
      </c>
      <c r="AG191" s="19"/>
      <c r="AH191" s="13">
        <f>AF191+AG191</f>
        <v>0</v>
      </c>
      <c r="AI191" s="19"/>
      <c r="AJ191" s="13">
        <f>AH191+AI191</f>
        <v>0</v>
      </c>
      <c r="AK191" s="19"/>
      <c r="AL191" s="13">
        <f>AJ191+AK191</f>
        <v>0</v>
      </c>
      <c r="AM191" s="19"/>
      <c r="AN191" s="13">
        <f>AL191+AM191</f>
        <v>0</v>
      </c>
      <c r="AO191" s="19"/>
      <c r="AP191" s="13">
        <f>AN191+AO191</f>
        <v>0</v>
      </c>
      <c r="AQ191" s="19"/>
      <c r="AR191" s="13">
        <f>AP191+AQ191</f>
        <v>0</v>
      </c>
      <c r="AS191" s="19"/>
      <c r="AT191" s="13">
        <f>AR191+AS191</f>
        <v>0</v>
      </c>
      <c r="AU191" s="19"/>
      <c r="AV191" s="13">
        <f>AT191+AU191</f>
        <v>0</v>
      </c>
      <c r="AW191" s="19"/>
      <c r="AX191" s="13">
        <f>AV191+AW191</f>
        <v>0</v>
      </c>
      <c r="AY191" s="19"/>
      <c r="AZ191" s="13">
        <f>AX191+AY191</f>
        <v>0</v>
      </c>
      <c r="BA191" s="19"/>
      <c r="BB191" s="13">
        <f>AZ191+BA191</f>
        <v>0</v>
      </c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</row>
    <row r="192" spans="1:114">
      <c r="A192" s="12"/>
      <c r="B192" s="12"/>
      <c r="C192" s="12"/>
      <c r="D192" s="12"/>
      <c r="E192" s="12">
        <v>13</v>
      </c>
      <c r="F192" s="12"/>
      <c r="G192" s="63" t="s">
        <v>144</v>
      </c>
      <c r="H192" s="19"/>
      <c r="I192" s="19"/>
      <c r="J192" s="13">
        <f>H192+I192</f>
        <v>0</v>
      </c>
      <c r="K192" s="19"/>
      <c r="L192" s="13">
        <f>J192+K192</f>
        <v>0</v>
      </c>
      <c r="M192" s="19"/>
      <c r="N192" s="13">
        <f>L192+M192</f>
        <v>0</v>
      </c>
      <c r="O192" s="19"/>
      <c r="P192" s="13">
        <f>N192+O192</f>
        <v>0</v>
      </c>
      <c r="Q192" s="19"/>
      <c r="R192" s="13">
        <f>P192+Q192</f>
        <v>0</v>
      </c>
      <c r="S192" s="19"/>
      <c r="T192" s="13">
        <f>R192+S192</f>
        <v>0</v>
      </c>
      <c r="U192" s="19"/>
      <c r="V192" s="13">
        <f>T192+U192</f>
        <v>0</v>
      </c>
      <c r="W192" s="19"/>
      <c r="X192" s="13">
        <f>V192+W192</f>
        <v>0</v>
      </c>
      <c r="Y192" s="19"/>
      <c r="Z192" s="13">
        <f>X192+Y192</f>
        <v>0</v>
      </c>
      <c r="AA192" s="19"/>
      <c r="AB192" s="13">
        <f>Z192+AA192</f>
        <v>0</v>
      </c>
      <c r="AC192" s="19"/>
      <c r="AD192" s="13">
        <f>AB192+AC192</f>
        <v>0</v>
      </c>
      <c r="AE192" s="19"/>
      <c r="AF192" s="13">
        <f>AD192+AE192</f>
        <v>0</v>
      </c>
      <c r="AG192" s="19"/>
      <c r="AH192" s="13">
        <f>AF192+AG192</f>
        <v>0</v>
      </c>
      <c r="AI192" s="19"/>
      <c r="AJ192" s="13">
        <f>AH192+AI192</f>
        <v>0</v>
      </c>
      <c r="AK192" s="19"/>
      <c r="AL192" s="13">
        <f>AJ192+AK192</f>
        <v>0</v>
      </c>
      <c r="AM192" s="19"/>
      <c r="AN192" s="13">
        <f>AL192+AM192</f>
        <v>0</v>
      </c>
      <c r="AO192" s="19"/>
      <c r="AP192" s="13">
        <f>AN192+AO192</f>
        <v>0</v>
      </c>
      <c r="AQ192" s="19"/>
      <c r="AR192" s="13">
        <f>AP192+AQ192</f>
        <v>0</v>
      </c>
      <c r="AS192" s="19"/>
      <c r="AT192" s="13">
        <f>AR192+AS192</f>
        <v>0</v>
      </c>
      <c r="AU192" s="19"/>
      <c r="AV192" s="13">
        <f>AT192+AU192</f>
        <v>0</v>
      </c>
      <c r="AW192" s="19"/>
      <c r="AX192" s="13">
        <f>AV192+AW192</f>
        <v>0</v>
      </c>
      <c r="AY192" s="19"/>
      <c r="AZ192" s="13">
        <f>AX192+AY192</f>
        <v>0</v>
      </c>
      <c r="BA192" s="19"/>
      <c r="BB192" s="13">
        <f>AZ192+BA192</f>
        <v>0</v>
      </c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</row>
    <row r="193" spans="1:114">
      <c r="A193" s="12"/>
      <c r="B193" s="12"/>
      <c r="C193" s="12"/>
      <c r="D193" s="12"/>
      <c r="E193" s="12">
        <v>14</v>
      </c>
      <c r="F193" s="12"/>
      <c r="G193" s="63" t="s">
        <v>182</v>
      </c>
      <c r="H193" s="19"/>
      <c r="I193" s="19"/>
      <c r="J193" s="13">
        <f>H193+I193</f>
        <v>0</v>
      </c>
      <c r="K193" s="19"/>
      <c r="L193" s="13">
        <f>J193+K193</f>
        <v>0</v>
      </c>
      <c r="M193" s="19"/>
      <c r="N193" s="13">
        <f>L193+M193</f>
        <v>0</v>
      </c>
      <c r="O193" s="19"/>
      <c r="P193" s="13">
        <f>N193+O193</f>
        <v>0</v>
      </c>
      <c r="Q193" s="19"/>
      <c r="R193" s="13">
        <f>P193+Q193</f>
        <v>0</v>
      </c>
      <c r="S193" s="19"/>
      <c r="T193" s="13">
        <f>R193+S193</f>
        <v>0</v>
      </c>
      <c r="U193" s="19"/>
      <c r="V193" s="13">
        <f>T193+U193</f>
        <v>0</v>
      </c>
      <c r="W193" s="19"/>
      <c r="X193" s="13">
        <f>V193+W193</f>
        <v>0</v>
      </c>
      <c r="Y193" s="19"/>
      <c r="Z193" s="13">
        <f>X193+Y193</f>
        <v>0</v>
      </c>
      <c r="AA193" s="19"/>
      <c r="AB193" s="13">
        <f>Z193+AA193</f>
        <v>0</v>
      </c>
      <c r="AC193" s="19"/>
      <c r="AD193" s="13">
        <f>AB193+AC193</f>
        <v>0</v>
      </c>
      <c r="AE193" s="19"/>
      <c r="AF193" s="13">
        <f>AD193+AE193</f>
        <v>0</v>
      </c>
      <c r="AG193" s="19"/>
      <c r="AH193" s="13">
        <f>AF193+AG193</f>
        <v>0</v>
      </c>
      <c r="AI193" s="19"/>
      <c r="AJ193" s="13">
        <f>AH193+AI193</f>
        <v>0</v>
      </c>
      <c r="AK193" s="19"/>
      <c r="AL193" s="13">
        <f>AJ193+AK193</f>
        <v>0</v>
      </c>
      <c r="AM193" s="19"/>
      <c r="AN193" s="13">
        <f>AL193+AM193</f>
        <v>0</v>
      </c>
      <c r="AO193" s="19"/>
      <c r="AP193" s="13">
        <f>AN193+AO193</f>
        <v>0</v>
      </c>
      <c r="AQ193" s="19"/>
      <c r="AR193" s="13">
        <f>AP193+AQ193</f>
        <v>0</v>
      </c>
      <c r="AS193" s="19"/>
      <c r="AT193" s="13">
        <f>AR193+AS193</f>
        <v>0</v>
      </c>
      <c r="AU193" s="19"/>
      <c r="AV193" s="13">
        <f>AT193+AU193</f>
        <v>0</v>
      </c>
      <c r="AW193" s="19"/>
      <c r="AX193" s="13">
        <f>AV193+AW193</f>
        <v>0</v>
      </c>
      <c r="AY193" s="19"/>
      <c r="AZ193" s="13">
        <f>AX193+AY193</f>
        <v>0</v>
      </c>
      <c r="BA193" s="19"/>
      <c r="BB193" s="13">
        <f>AZ193+BA193</f>
        <v>0</v>
      </c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</row>
    <row r="194" spans="1:114" hidden="1">
      <c r="A194" s="12"/>
      <c r="B194" s="12"/>
      <c r="C194" s="12"/>
      <c r="D194" s="12"/>
      <c r="E194" s="12"/>
      <c r="F194" s="12"/>
      <c r="G194" s="63" t="s">
        <v>183</v>
      </c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</row>
    <row r="195" spans="1:114" ht="30" hidden="1">
      <c r="A195" s="12"/>
      <c r="B195" s="12"/>
      <c r="C195" s="12"/>
      <c r="D195" s="12"/>
      <c r="E195" s="12"/>
      <c r="F195" s="12"/>
      <c r="G195" s="63" t="s">
        <v>184</v>
      </c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</row>
    <row r="196" spans="1:114" ht="15.75">
      <c r="A196" s="8"/>
      <c r="B196" s="8"/>
      <c r="C196" s="8"/>
      <c r="D196" s="8"/>
      <c r="E196" s="8" t="s">
        <v>75</v>
      </c>
      <c r="F196" s="8"/>
      <c r="G196" s="62" t="s">
        <v>145</v>
      </c>
      <c r="H196" s="17">
        <f t="shared" ref="H196:N196" si="1132">H197+H198+H199+H200</f>
        <v>0</v>
      </c>
      <c r="I196" s="17">
        <f t="shared" si="1132"/>
        <v>0</v>
      </c>
      <c r="J196" s="17">
        <f t="shared" si="1132"/>
        <v>0</v>
      </c>
      <c r="K196" s="17">
        <f t="shared" si="1132"/>
        <v>0</v>
      </c>
      <c r="L196" s="17">
        <f t="shared" si="1132"/>
        <v>0</v>
      </c>
      <c r="M196" s="17">
        <f t="shared" si="1132"/>
        <v>0</v>
      </c>
      <c r="N196" s="17">
        <f t="shared" si="1132"/>
        <v>0</v>
      </c>
      <c r="O196" s="17">
        <f t="shared" ref="O196:T196" si="1133">O197+O198+O199+O200</f>
        <v>0</v>
      </c>
      <c r="P196" s="17">
        <f t="shared" si="1133"/>
        <v>0</v>
      </c>
      <c r="Q196" s="17">
        <f t="shared" si="1133"/>
        <v>0</v>
      </c>
      <c r="R196" s="17">
        <f t="shared" si="1133"/>
        <v>0</v>
      </c>
      <c r="S196" s="17">
        <f t="shared" si="1133"/>
        <v>1300</v>
      </c>
      <c r="T196" s="17">
        <f t="shared" si="1133"/>
        <v>1300</v>
      </c>
      <c r="U196" s="17">
        <f t="shared" ref="U196:Z196" si="1134">U197+U198+U199+U200</f>
        <v>0</v>
      </c>
      <c r="V196" s="17">
        <f t="shared" si="1134"/>
        <v>1300</v>
      </c>
      <c r="W196" s="17">
        <f t="shared" si="1134"/>
        <v>2043</v>
      </c>
      <c r="X196" s="17">
        <f t="shared" si="1134"/>
        <v>3343</v>
      </c>
      <c r="Y196" s="17">
        <f t="shared" si="1134"/>
        <v>0</v>
      </c>
      <c r="Z196" s="17">
        <f t="shared" si="1134"/>
        <v>3343</v>
      </c>
      <c r="AA196" s="17">
        <f t="shared" ref="AA196:AF196" si="1135">AA197+AA198+AA199+AA200</f>
        <v>0</v>
      </c>
      <c r="AB196" s="17">
        <f t="shared" si="1135"/>
        <v>3343</v>
      </c>
      <c r="AC196" s="17">
        <f t="shared" si="1135"/>
        <v>6827</v>
      </c>
      <c r="AD196" s="17">
        <f t="shared" si="1135"/>
        <v>0</v>
      </c>
      <c r="AE196" s="17">
        <f t="shared" si="1135"/>
        <v>0</v>
      </c>
      <c r="AF196" s="17">
        <f t="shared" si="1135"/>
        <v>0</v>
      </c>
      <c r="AG196" s="17">
        <f t="shared" ref="AG196:AH196" si="1136">AG197+AG198+AG199+AG200</f>
        <v>0</v>
      </c>
      <c r="AH196" s="17">
        <f t="shared" si="1136"/>
        <v>0</v>
      </c>
      <c r="AI196" s="17">
        <f t="shared" ref="AI196:AJ196" si="1137">AI197+AI198+AI199+AI200</f>
        <v>0</v>
      </c>
      <c r="AJ196" s="17">
        <f t="shared" si="1137"/>
        <v>0</v>
      </c>
      <c r="AK196" s="17">
        <f t="shared" ref="AK196:AL196" si="1138">AK197+AK198+AK199+AK200</f>
        <v>0</v>
      </c>
      <c r="AL196" s="17">
        <f t="shared" si="1138"/>
        <v>0</v>
      </c>
      <c r="AM196" s="17">
        <f t="shared" ref="AM196:AN196" si="1139">AM197+AM198+AM199+AM200</f>
        <v>0</v>
      </c>
      <c r="AN196" s="17">
        <f t="shared" si="1139"/>
        <v>0</v>
      </c>
      <c r="AO196" s="17">
        <f t="shared" ref="AO196:AP196" si="1140">AO197+AO198+AO199+AO200</f>
        <v>0</v>
      </c>
      <c r="AP196" s="17">
        <f t="shared" si="1140"/>
        <v>0</v>
      </c>
      <c r="AQ196" s="17">
        <f t="shared" ref="AQ196:AR196" si="1141">AQ197+AQ198+AQ199+AQ200</f>
        <v>0</v>
      </c>
      <c r="AR196" s="17">
        <f t="shared" si="1141"/>
        <v>0</v>
      </c>
      <c r="AS196" s="17">
        <f t="shared" ref="AS196:AT196" si="1142">AS197+AS198+AS199+AS200</f>
        <v>0</v>
      </c>
      <c r="AT196" s="17">
        <f t="shared" si="1142"/>
        <v>0</v>
      </c>
      <c r="AU196" s="17">
        <f t="shared" ref="AU196:AV196" si="1143">AU197+AU198+AU199+AU200</f>
        <v>0</v>
      </c>
      <c r="AV196" s="17">
        <f t="shared" si="1143"/>
        <v>0</v>
      </c>
      <c r="AW196" s="17">
        <f t="shared" ref="AW196:AX196" si="1144">AW197+AW198+AW199+AW200</f>
        <v>850</v>
      </c>
      <c r="AX196" s="17">
        <f t="shared" si="1144"/>
        <v>850</v>
      </c>
      <c r="AY196" s="17">
        <f t="shared" ref="AY196:AZ196" si="1145">AY197+AY198+AY199+AY200</f>
        <v>0</v>
      </c>
      <c r="AZ196" s="17">
        <f t="shared" si="1145"/>
        <v>850</v>
      </c>
      <c r="BA196" s="17">
        <f t="shared" ref="BA196:BB196" si="1146">BA197+BA198+BA199+BA200</f>
        <v>0</v>
      </c>
      <c r="BB196" s="17">
        <f t="shared" si="1146"/>
        <v>850</v>
      </c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</row>
    <row r="197" spans="1:114" hidden="1">
      <c r="A197" s="12"/>
      <c r="B197" s="12"/>
      <c r="C197" s="12"/>
      <c r="D197" s="12"/>
      <c r="E197" s="12"/>
      <c r="F197" s="12"/>
      <c r="G197" s="63" t="s">
        <v>146</v>
      </c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</row>
    <row r="198" spans="1:114">
      <c r="A198" s="12"/>
      <c r="B198" s="12"/>
      <c r="C198" s="12"/>
      <c r="D198" s="12"/>
      <c r="E198" s="12"/>
      <c r="F198" s="12" t="s">
        <v>14</v>
      </c>
      <c r="G198" s="63" t="s">
        <v>147</v>
      </c>
      <c r="H198" s="19"/>
      <c r="I198" s="19"/>
      <c r="J198" s="13">
        <f>H198+I198</f>
        <v>0</v>
      </c>
      <c r="K198" s="19"/>
      <c r="L198" s="13">
        <f>J198+K198</f>
        <v>0</v>
      </c>
      <c r="M198" s="19"/>
      <c r="N198" s="13">
        <f>L198+M198</f>
        <v>0</v>
      </c>
      <c r="O198" s="19"/>
      <c r="P198" s="13">
        <f>N198+O198</f>
        <v>0</v>
      </c>
      <c r="Q198" s="19"/>
      <c r="R198" s="13">
        <f>P198+Q198</f>
        <v>0</v>
      </c>
      <c r="S198" s="19"/>
      <c r="T198" s="13">
        <f>R198+S198</f>
        <v>0</v>
      </c>
      <c r="U198" s="19"/>
      <c r="V198" s="13">
        <f>T198+U198</f>
        <v>0</v>
      </c>
      <c r="W198" s="19"/>
      <c r="X198" s="13">
        <f>V198+W198</f>
        <v>0</v>
      </c>
      <c r="Y198" s="19"/>
      <c r="Z198" s="13">
        <f>X198+Y198</f>
        <v>0</v>
      </c>
      <c r="AA198" s="19"/>
      <c r="AB198" s="13">
        <f>Z198+AA198</f>
        <v>0</v>
      </c>
      <c r="AC198" s="19"/>
      <c r="AD198" s="13">
        <f>AB198+AC198</f>
        <v>0</v>
      </c>
      <c r="AE198" s="19"/>
      <c r="AF198" s="13">
        <f>AD198+AE198</f>
        <v>0</v>
      </c>
      <c r="AG198" s="19"/>
      <c r="AH198" s="13">
        <f>AF198+AG198</f>
        <v>0</v>
      </c>
      <c r="AI198" s="19"/>
      <c r="AJ198" s="13">
        <f>AH198+AI198</f>
        <v>0</v>
      </c>
      <c r="AK198" s="19"/>
      <c r="AL198" s="13">
        <f>AJ198+AK198</f>
        <v>0</v>
      </c>
      <c r="AM198" s="19"/>
      <c r="AN198" s="13">
        <f>AL198+AM198</f>
        <v>0</v>
      </c>
      <c r="AO198" s="19"/>
      <c r="AP198" s="13">
        <f>AN198+AO198</f>
        <v>0</v>
      </c>
      <c r="AQ198" s="19"/>
      <c r="AR198" s="13">
        <f>AP198+AQ198</f>
        <v>0</v>
      </c>
      <c r="AS198" s="19"/>
      <c r="AT198" s="13">
        <f>AR198+AS198</f>
        <v>0</v>
      </c>
      <c r="AU198" s="19"/>
      <c r="AV198" s="13">
        <f>AT198+AU198</f>
        <v>0</v>
      </c>
      <c r="AW198" s="19"/>
      <c r="AX198" s="13">
        <f>AV198+AW198</f>
        <v>0</v>
      </c>
      <c r="AY198" s="19"/>
      <c r="AZ198" s="13">
        <f>AX198+AY198</f>
        <v>0</v>
      </c>
      <c r="BA198" s="19"/>
      <c r="BB198" s="13">
        <f>AZ198+BA198</f>
        <v>0</v>
      </c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</row>
    <row r="199" spans="1:114" hidden="1">
      <c r="A199" s="12"/>
      <c r="B199" s="12"/>
      <c r="C199" s="12"/>
      <c r="D199" s="12"/>
      <c r="E199" s="12"/>
      <c r="F199" s="12"/>
      <c r="G199" s="63" t="s">
        <v>148</v>
      </c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</row>
    <row r="200" spans="1:114">
      <c r="A200" s="12"/>
      <c r="B200" s="12"/>
      <c r="C200" s="12"/>
      <c r="D200" s="12"/>
      <c r="E200" s="12"/>
      <c r="F200" s="12" t="s">
        <v>75</v>
      </c>
      <c r="G200" s="63" t="s">
        <v>149</v>
      </c>
      <c r="H200" s="19"/>
      <c r="I200" s="19"/>
      <c r="J200" s="13">
        <f>H200+I200</f>
        <v>0</v>
      </c>
      <c r="K200" s="19"/>
      <c r="L200" s="13">
        <f>J200+K200</f>
        <v>0</v>
      </c>
      <c r="M200" s="19"/>
      <c r="N200" s="13">
        <f>L200+M200</f>
        <v>0</v>
      </c>
      <c r="O200" s="19"/>
      <c r="P200" s="13">
        <f>N200+O200</f>
        <v>0</v>
      </c>
      <c r="Q200" s="19"/>
      <c r="R200" s="13">
        <f>P200+Q200</f>
        <v>0</v>
      </c>
      <c r="S200" s="19">
        <v>1300</v>
      </c>
      <c r="T200" s="13">
        <f>R200+S200</f>
        <v>1300</v>
      </c>
      <c r="U200" s="19"/>
      <c r="V200" s="13">
        <f>T200+U200</f>
        <v>1300</v>
      </c>
      <c r="W200" s="39">
        <v>2043</v>
      </c>
      <c r="X200" s="13">
        <f>V200+W200</f>
        <v>3343</v>
      </c>
      <c r="Y200" s="39"/>
      <c r="Z200" s="13">
        <f>X200+Y200</f>
        <v>3343</v>
      </c>
      <c r="AA200" s="39"/>
      <c r="AB200" s="13">
        <f>Z200+AA200</f>
        <v>3343</v>
      </c>
      <c r="AC200" s="39">
        <v>6827</v>
      </c>
      <c r="AD200" s="13"/>
      <c r="AE200" s="39"/>
      <c r="AF200" s="13">
        <f>AD200+AE200</f>
        <v>0</v>
      </c>
      <c r="AG200" s="39"/>
      <c r="AH200" s="13">
        <f>AF200+AG200</f>
        <v>0</v>
      </c>
      <c r="AI200" s="39"/>
      <c r="AJ200" s="13">
        <f>AH200+AI200</f>
        <v>0</v>
      </c>
      <c r="AK200" s="39"/>
      <c r="AL200" s="13">
        <f>AJ200+AK200</f>
        <v>0</v>
      </c>
      <c r="AM200" s="39"/>
      <c r="AN200" s="13">
        <f>AL200+AM200</f>
        <v>0</v>
      </c>
      <c r="AO200" s="39"/>
      <c r="AP200" s="13">
        <f>AN200+AO200</f>
        <v>0</v>
      </c>
      <c r="AQ200" s="39"/>
      <c r="AR200" s="13">
        <f>AP200+AQ200</f>
        <v>0</v>
      </c>
      <c r="AS200" s="39"/>
      <c r="AT200" s="13">
        <f>AR200+AS200</f>
        <v>0</v>
      </c>
      <c r="AU200" s="39"/>
      <c r="AV200" s="13">
        <f>AT200+AU200</f>
        <v>0</v>
      </c>
      <c r="AW200" s="39">
        <v>850</v>
      </c>
      <c r="AX200" s="13">
        <f>AV200+AW200</f>
        <v>850</v>
      </c>
      <c r="AY200" s="39"/>
      <c r="AZ200" s="13">
        <f>AX200+AY200</f>
        <v>850</v>
      </c>
      <c r="BA200" s="39"/>
      <c r="BB200" s="13">
        <f>AZ200+BA200</f>
        <v>850</v>
      </c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</row>
    <row r="201" spans="1:114" ht="15.75">
      <c r="A201" s="8"/>
      <c r="B201" s="8"/>
      <c r="C201" s="8"/>
      <c r="D201" s="8" t="s">
        <v>77</v>
      </c>
      <c r="E201" s="8"/>
      <c r="F201" s="8"/>
      <c r="G201" s="62" t="s">
        <v>185</v>
      </c>
      <c r="H201" s="17">
        <f t="shared" ref="H201:BB201" si="1147">H202</f>
        <v>0</v>
      </c>
      <c r="I201" s="17">
        <f t="shared" si="1147"/>
        <v>0</v>
      </c>
      <c r="J201" s="17">
        <f t="shared" si="1147"/>
        <v>0</v>
      </c>
      <c r="K201" s="17">
        <f t="shared" si="1147"/>
        <v>0</v>
      </c>
      <c r="L201" s="17">
        <f t="shared" si="1147"/>
        <v>0</v>
      </c>
      <c r="M201" s="17">
        <f t="shared" si="1147"/>
        <v>0</v>
      </c>
      <c r="N201" s="17">
        <f t="shared" si="1147"/>
        <v>0</v>
      </c>
      <c r="O201" s="17">
        <f t="shared" si="1147"/>
        <v>0</v>
      </c>
      <c r="P201" s="17">
        <f t="shared" si="1147"/>
        <v>0</v>
      </c>
      <c r="Q201" s="17">
        <f t="shared" si="1147"/>
        <v>0</v>
      </c>
      <c r="R201" s="17">
        <f t="shared" si="1147"/>
        <v>0</v>
      </c>
      <c r="S201" s="17">
        <f t="shared" si="1147"/>
        <v>0</v>
      </c>
      <c r="T201" s="17">
        <f t="shared" si="1147"/>
        <v>0</v>
      </c>
      <c r="U201" s="17">
        <f t="shared" si="1147"/>
        <v>0</v>
      </c>
      <c r="V201" s="17">
        <f t="shared" si="1147"/>
        <v>0</v>
      </c>
      <c r="W201" s="17">
        <f t="shared" si="1147"/>
        <v>0</v>
      </c>
      <c r="X201" s="17">
        <f t="shared" si="1147"/>
        <v>0</v>
      </c>
      <c r="Y201" s="17">
        <f t="shared" si="1147"/>
        <v>0</v>
      </c>
      <c r="Z201" s="17">
        <f t="shared" si="1147"/>
        <v>0</v>
      </c>
      <c r="AA201" s="17">
        <f t="shared" si="1147"/>
        <v>0</v>
      </c>
      <c r="AB201" s="17">
        <f t="shared" si="1147"/>
        <v>0</v>
      </c>
      <c r="AC201" s="17">
        <f t="shared" si="1147"/>
        <v>0</v>
      </c>
      <c r="AD201" s="17">
        <f t="shared" si="1147"/>
        <v>0</v>
      </c>
      <c r="AE201" s="17">
        <f t="shared" si="1147"/>
        <v>0</v>
      </c>
      <c r="AF201" s="17">
        <f t="shared" si="1147"/>
        <v>0</v>
      </c>
      <c r="AG201" s="17">
        <f t="shared" si="1147"/>
        <v>0</v>
      </c>
      <c r="AH201" s="17">
        <f t="shared" si="1147"/>
        <v>0</v>
      </c>
      <c r="AI201" s="17">
        <f t="shared" si="1147"/>
        <v>0</v>
      </c>
      <c r="AJ201" s="17">
        <f t="shared" si="1147"/>
        <v>0</v>
      </c>
      <c r="AK201" s="17">
        <f t="shared" si="1147"/>
        <v>0</v>
      </c>
      <c r="AL201" s="17">
        <f t="shared" si="1147"/>
        <v>0</v>
      </c>
      <c r="AM201" s="17">
        <f t="shared" si="1147"/>
        <v>0</v>
      </c>
      <c r="AN201" s="17">
        <f t="shared" si="1147"/>
        <v>0</v>
      </c>
      <c r="AO201" s="17">
        <f t="shared" si="1147"/>
        <v>0</v>
      </c>
      <c r="AP201" s="17">
        <f t="shared" si="1147"/>
        <v>0</v>
      </c>
      <c r="AQ201" s="17">
        <f t="shared" si="1147"/>
        <v>0</v>
      </c>
      <c r="AR201" s="17">
        <f t="shared" si="1147"/>
        <v>0</v>
      </c>
      <c r="AS201" s="17">
        <f t="shared" si="1147"/>
        <v>0</v>
      </c>
      <c r="AT201" s="17">
        <f t="shared" si="1147"/>
        <v>0</v>
      </c>
      <c r="AU201" s="17">
        <f t="shared" si="1147"/>
        <v>0</v>
      </c>
      <c r="AV201" s="17">
        <f t="shared" si="1147"/>
        <v>0</v>
      </c>
      <c r="AW201" s="17">
        <f t="shared" si="1147"/>
        <v>0</v>
      </c>
      <c r="AX201" s="17">
        <f t="shared" si="1147"/>
        <v>0</v>
      </c>
      <c r="AY201" s="17">
        <f t="shared" si="1147"/>
        <v>0</v>
      </c>
      <c r="AZ201" s="17">
        <f t="shared" si="1147"/>
        <v>0</v>
      </c>
      <c r="BA201" s="17">
        <f t="shared" si="1147"/>
        <v>0</v>
      </c>
      <c r="BB201" s="17">
        <f t="shared" si="1147"/>
        <v>0</v>
      </c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</row>
    <row r="202" spans="1:114" ht="30">
      <c r="A202" s="12"/>
      <c r="B202" s="12"/>
      <c r="C202" s="12"/>
      <c r="D202" s="12"/>
      <c r="E202" s="12" t="s">
        <v>114</v>
      </c>
      <c r="F202" s="12"/>
      <c r="G202" s="63" t="s">
        <v>186</v>
      </c>
      <c r="H202" s="19"/>
      <c r="I202" s="19"/>
      <c r="J202" s="13">
        <f>H202+I202</f>
        <v>0</v>
      </c>
      <c r="K202" s="19"/>
      <c r="L202" s="13">
        <f>J202+K202</f>
        <v>0</v>
      </c>
      <c r="M202" s="19"/>
      <c r="N202" s="13">
        <f>L202+M202</f>
        <v>0</v>
      </c>
      <c r="O202" s="19"/>
      <c r="P202" s="13">
        <f>N202+O202</f>
        <v>0</v>
      </c>
      <c r="Q202" s="19"/>
      <c r="R202" s="13">
        <f>P202+Q202</f>
        <v>0</v>
      </c>
      <c r="S202" s="19"/>
      <c r="T202" s="13">
        <f>R202+S202</f>
        <v>0</v>
      </c>
      <c r="U202" s="19"/>
      <c r="V202" s="13">
        <f>T202+U202</f>
        <v>0</v>
      </c>
      <c r="W202" s="19"/>
      <c r="X202" s="13">
        <f>V202+W202</f>
        <v>0</v>
      </c>
      <c r="Y202" s="19"/>
      <c r="Z202" s="13">
        <f>X202+Y202</f>
        <v>0</v>
      </c>
      <c r="AA202" s="19"/>
      <c r="AB202" s="13">
        <f>Z202+AA202</f>
        <v>0</v>
      </c>
      <c r="AC202" s="19"/>
      <c r="AD202" s="13">
        <f>AB202+AC202</f>
        <v>0</v>
      </c>
      <c r="AE202" s="19"/>
      <c r="AF202" s="13">
        <f>AD202+AE202</f>
        <v>0</v>
      </c>
      <c r="AG202" s="19"/>
      <c r="AH202" s="13">
        <f>AF202+AG202</f>
        <v>0</v>
      </c>
      <c r="AI202" s="19"/>
      <c r="AJ202" s="13">
        <f>AH202+AI202</f>
        <v>0</v>
      </c>
      <c r="AK202" s="19"/>
      <c r="AL202" s="13">
        <f>AJ202+AK202</f>
        <v>0</v>
      </c>
      <c r="AM202" s="19"/>
      <c r="AN202" s="13">
        <f>AL202+AM202</f>
        <v>0</v>
      </c>
      <c r="AO202" s="19"/>
      <c r="AP202" s="13">
        <f>AN202+AO202</f>
        <v>0</v>
      </c>
      <c r="AQ202" s="19"/>
      <c r="AR202" s="13">
        <f>AP202+AQ202</f>
        <v>0</v>
      </c>
      <c r="AS202" s="19"/>
      <c r="AT202" s="13">
        <f>AR202+AS202</f>
        <v>0</v>
      </c>
      <c r="AU202" s="19"/>
      <c r="AV202" s="13">
        <f>AT202+AU202</f>
        <v>0</v>
      </c>
      <c r="AW202" s="19"/>
      <c r="AX202" s="13">
        <f>AV202+AW202</f>
        <v>0</v>
      </c>
      <c r="AY202" s="19"/>
      <c r="AZ202" s="13">
        <f>AX202+AY202</f>
        <v>0</v>
      </c>
      <c r="BA202" s="19"/>
      <c r="BB202" s="13">
        <f>AZ202+BA202</f>
        <v>0</v>
      </c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</row>
    <row r="203" spans="1:114" ht="30">
      <c r="A203" s="8"/>
      <c r="B203" s="8"/>
      <c r="C203" s="8"/>
      <c r="D203" s="8">
        <v>51</v>
      </c>
      <c r="E203" s="8"/>
      <c r="F203" s="8"/>
      <c r="G203" s="62" t="s">
        <v>79</v>
      </c>
      <c r="H203" s="17">
        <f t="shared" ref="H203:BA204" si="1148">H204</f>
        <v>0</v>
      </c>
      <c r="I203" s="17">
        <f t="shared" si="1148"/>
        <v>0</v>
      </c>
      <c r="J203" s="17">
        <f t="shared" si="1148"/>
        <v>0</v>
      </c>
      <c r="K203" s="17">
        <f t="shared" si="1148"/>
        <v>0</v>
      </c>
      <c r="L203" s="17">
        <f t="shared" si="1148"/>
        <v>0</v>
      </c>
      <c r="M203" s="17">
        <f t="shared" si="1148"/>
        <v>0</v>
      </c>
      <c r="N203" s="17">
        <f t="shared" si="1148"/>
        <v>0</v>
      </c>
      <c r="O203" s="17">
        <f t="shared" si="1148"/>
        <v>0</v>
      </c>
      <c r="P203" s="17">
        <f t="shared" si="1148"/>
        <v>0</v>
      </c>
      <c r="Q203" s="17">
        <f t="shared" si="1148"/>
        <v>0</v>
      </c>
      <c r="R203" s="17">
        <f t="shared" si="1148"/>
        <v>0</v>
      </c>
      <c r="S203" s="17">
        <f t="shared" si="1148"/>
        <v>0</v>
      </c>
      <c r="T203" s="17">
        <f t="shared" si="1148"/>
        <v>0</v>
      </c>
      <c r="U203" s="17">
        <f t="shared" si="1148"/>
        <v>0</v>
      </c>
      <c r="V203" s="17">
        <f t="shared" si="1148"/>
        <v>0</v>
      </c>
      <c r="W203" s="17">
        <f t="shared" si="1148"/>
        <v>0</v>
      </c>
      <c r="X203" s="17">
        <f>X204</f>
        <v>0</v>
      </c>
      <c r="Y203" s="17">
        <f t="shared" si="1148"/>
        <v>0</v>
      </c>
      <c r="Z203" s="17">
        <f>Z204</f>
        <v>0</v>
      </c>
      <c r="AA203" s="17">
        <f t="shared" si="1148"/>
        <v>0</v>
      </c>
      <c r="AB203" s="17">
        <f>AB204</f>
        <v>0</v>
      </c>
      <c r="AC203" s="17">
        <f t="shared" si="1148"/>
        <v>0</v>
      </c>
      <c r="AD203" s="17">
        <f>AD204</f>
        <v>0</v>
      </c>
      <c r="AE203" s="17">
        <f t="shared" si="1148"/>
        <v>0</v>
      </c>
      <c r="AF203" s="17">
        <f>AF204</f>
        <v>0</v>
      </c>
      <c r="AG203" s="17">
        <f t="shared" si="1148"/>
        <v>0</v>
      </c>
      <c r="AH203" s="17">
        <f>AH204</f>
        <v>0</v>
      </c>
      <c r="AI203" s="17">
        <f t="shared" si="1148"/>
        <v>0</v>
      </c>
      <c r="AJ203" s="17">
        <f>AJ204</f>
        <v>0</v>
      </c>
      <c r="AK203" s="17">
        <f t="shared" si="1148"/>
        <v>0</v>
      </c>
      <c r="AL203" s="17">
        <f>AL204</f>
        <v>0</v>
      </c>
      <c r="AM203" s="17">
        <f t="shared" si="1148"/>
        <v>0</v>
      </c>
      <c r="AN203" s="17">
        <f>AN204</f>
        <v>0</v>
      </c>
      <c r="AO203" s="17">
        <f t="shared" si="1148"/>
        <v>0</v>
      </c>
      <c r="AP203" s="17">
        <f>AP204</f>
        <v>0</v>
      </c>
      <c r="AQ203" s="17">
        <f t="shared" si="1148"/>
        <v>0</v>
      </c>
      <c r="AR203" s="17">
        <f>AR204</f>
        <v>0</v>
      </c>
      <c r="AS203" s="17">
        <f t="shared" si="1148"/>
        <v>0</v>
      </c>
      <c r="AT203" s="17">
        <f>AT204</f>
        <v>0</v>
      </c>
      <c r="AU203" s="17">
        <f t="shared" si="1148"/>
        <v>0</v>
      </c>
      <c r="AV203" s="17">
        <f>AV204</f>
        <v>0</v>
      </c>
      <c r="AW203" s="17">
        <f t="shared" si="1148"/>
        <v>0</v>
      </c>
      <c r="AX203" s="17">
        <f>AX204</f>
        <v>0</v>
      </c>
      <c r="AY203" s="17">
        <f t="shared" si="1148"/>
        <v>0</v>
      </c>
      <c r="AZ203" s="17">
        <f>AZ204</f>
        <v>0</v>
      </c>
      <c r="BA203" s="17">
        <f t="shared" si="1148"/>
        <v>0</v>
      </c>
      <c r="BB203" s="17">
        <f>BB204</f>
        <v>0</v>
      </c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</row>
    <row r="204" spans="1:114" ht="15.75">
      <c r="A204" s="8"/>
      <c r="B204" s="8"/>
      <c r="C204" s="8"/>
      <c r="D204" s="8"/>
      <c r="E204" s="8" t="s">
        <v>24</v>
      </c>
      <c r="F204" s="8"/>
      <c r="G204" s="57" t="s">
        <v>80</v>
      </c>
      <c r="H204" s="17">
        <f t="shared" si="1148"/>
        <v>0</v>
      </c>
      <c r="I204" s="17">
        <f t="shared" si="1148"/>
        <v>0</v>
      </c>
      <c r="J204" s="17">
        <f t="shared" si="1148"/>
        <v>0</v>
      </c>
      <c r="K204" s="17">
        <f t="shared" si="1148"/>
        <v>0</v>
      </c>
      <c r="L204" s="17">
        <f t="shared" si="1148"/>
        <v>0</v>
      </c>
      <c r="M204" s="17">
        <f t="shared" si="1148"/>
        <v>0</v>
      </c>
      <c r="N204" s="17">
        <f t="shared" si="1148"/>
        <v>0</v>
      </c>
      <c r="O204" s="17">
        <f t="shared" si="1148"/>
        <v>0</v>
      </c>
      <c r="P204" s="17">
        <f t="shared" si="1148"/>
        <v>0</v>
      </c>
      <c r="Q204" s="17">
        <f t="shared" si="1148"/>
        <v>0</v>
      </c>
      <c r="R204" s="17">
        <f t="shared" si="1148"/>
        <v>0</v>
      </c>
      <c r="S204" s="17">
        <f t="shared" si="1148"/>
        <v>0</v>
      </c>
      <c r="T204" s="17">
        <f t="shared" si="1148"/>
        <v>0</v>
      </c>
      <c r="U204" s="17">
        <f t="shared" si="1148"/>
        <v>0</v>
      </c>
      <c r="V204" s="17">
        <f t="shared" si="1148"/>
        <v>0</v>
      </c>
      <c r="W204" s="17">
        <f>W205</f>
        <v>0</v>
      </c>
      <c r="X204" s="17">
        <f>X205</f>
        <v>0</v>
      </c>
      <c r="Y204" s="17">
        <f>Y205</f>
        <v>0</v>
      </c>
      <c r="Z204" s="17">
        <f>Z205</f>
        <v>0</v>
      </c>
      <c r="AA204" s="17">
        <f>AA205</f>
        <v>0</v>
      </c>
      <c r="AB204" s="17">
        <f>AB205</f>
        <v>0</v>
      </c>
      <c r="AC204" s="17">
        <f>AC205</f>
        <v>0</v>
      </c>
      <c r="AD204" s="17">
        <f>AD205</f>
        <v>0</v>
      </c>
      <c r="AE204" s="17">
        <f>AE205</f>
        <v>0</v>
      </c>
      <c r="AF204" s="17">
        <f>AF205</f>
        <v>0</v>
      </c>
      <c r="AG204" s="17">
        <f>AG205</f>
        <v>0</v>
      </c>
      <c r="AH204" s="17">
        <f>AH205</f>
        <v>0</v>
      </c>
      <c r="AI204" s="17">
        <f>AI205</f>
        <v>0</v>
      </c>
      <c r="AJ204" s="17">
        <f>AJ205</f>
        <v>0</v>
      </c>
      <c r="AK204" s="17">
        <f>AK205</f>
        <v>0</v>
      </c>
      <c r="AL204" s="17">
        <f>AL205</f>
        <v>0</v>
      </c>
      <c r="AM204" s="17">
        <f>AM205</f>
        <v>0</v>
      </c>
      <c r="AN204" s="17">
        <f>AN205</f>
        <v>0</v>
      </c>
      <c r="AO204" s="17">
        <f>AO205</f>
        <v>0</v>
      </c>
      <c r="AP204" s="17">
        <f>AP205</f>
        <v>0</v>
      </c>
      <c r="AQ204" s="17">
        <f>AQ205</f>
        <v>0</v>
      </c>
      <c r="AR204" s="17">
        <f>AR205</f>
        <v>0</v>
      </c>
      <c r="AS204" s="17">
        <f>AS205</f>
        <v>0</v>
      </c>
      <c r="AT204" s="17">
        <f>AT205</f>
        <v>0</v>
      </c>
      <c r="AU204" s="17">
        <f>AU205</f>
        <v>0</v>
      </c>
      <c r="AV204" s="17">
        <f>AV205</f>
        <v>0</v>
      </c>
      <c r="AW204" s="17">
        <f>AW205</f>
        <v>0</v>
      </c>
      <c r="AX204" s="17">
        <f>AX205</f>
        <v>0</v>
      </c>
      <c r="AY204" s="17">
        <f>AY205</f>
        <v>0</v>
      </c>
      <c r="AZ204" s="17">
        <f>AZ205</f>
        <v>0</v>
      </c>
      <c r="BA204" s="17">
        <f>BA205</f>
        <v>0</v>
      </c>
      <c r="BB204" s="17">
        <f>BB205</f>
        <v>0</v>
      </c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</row>
    <row r="205" spans="1:114">
      <c r="A205" s="12"/>
      <c r="B205" s="12"/>
      <c r="C205" s="12"/>
      <c r="D205" s="12"/>
      <c r="E205" s="12"/>
      <c r="F205" s="12" t="s">
        <v>24</v>
      </c>
      <c r="G205" s="63" t="s">
        <v>81</v>
      </c>
      <c r="H205" s="19"/>
      <c r="I205" s="19"/>
      <c r="J205" s="13">
        <f>H205+I205</f>
        <v>0</v>
      </c>
      <c r="K205" s="19"/>
      <c r="L205" s="13">
        <f>J205+K205</f>
        <v>0</v>
      </c>
      <c r="M205" s="19"/>
      <c r="N205" s="13">
        <f>L205+M205</f>
        <v>0</v>
      </c>
      <c r="O205" s="19"/>
      <c r="P205" s="13">
        <f>N205+O205</f>
        <v>0</v>
      </c>
      <c r="Q205" s="19"/>
      <c r="R205" s="13">
        <f>P205+Q205</f>
        <v>0</v>
      </c>
      <c r="S205" s="19"/>
      <c r="T205" s="13">
        <f>R205+S205</f>
        <v>0</v>
      </c>
      <c r="U205" s="19"/>
      <c r="V205" s="13">
        <f>T205+U205</f>
        <v>0</v>
      </c>
      <c r="W205" s="19"/>
      <c r="X205" s="13">
        <f>V205+W205</f>
        <v>0</v>
      </c>
      <c r="Y205" s="19"/>
      <c r="Z205" s="13">
        <f>X205+Y205</f>
        <v>0</v>
      </c>
      <c r="AA205" s="19"/>
      <c r="AB205" s="13">
        <f>Z205+AA205</f>
        <v>0</v>
      </c>
      <c r="AC205" s="19"/>
      <c r="AD205" s="13">
        <f>AB205+AC205</f>
        <v>0</v>
      </c>
      <c r="AE205" s="19"/>
      <c r="AF205" s="13">
        <f>AD205+AE205</f>
        <v>0</v>
      </c>
      <c r="AG205" s="19"/>
      <c r="AH205" s="13">
        <f>AF205+AG205</f>
        <v>0</v>
      </c>
      <c r="AI205" s="19"/>
      <c r="AJ205" s="13">
        <f>AH205+AI205</f>
        <v>0</v>
      </c>
      <c r="AK205" s="19"/>
      <c r="AL205" s="13">
        <f>AJ205+AK205</f>
        <v>0</v>
      </c>
      <c r="AM205" s="19"/>
      <c r="AN205" s="13">
        <f>AL205+AM205</f>
        <v>0</v>
      </c>
      <c r="AO205" s="19"/>
      <c r="AP205" s="13">
        <f>AN205+AO205</f>
        <v>0</v>
      </c>
      <c r="AQ205" s="19"/>
      <c r="AR205" s="13">
        <f>AP205+AQ205</f>
        <v>0</v>
      </c>
      <c r="AS205" s="19"/>
      <c r="AT205" s="13">
        <f>AR205+AS205</f>
        <v>0</v>
      </c>
      <c r="AU205" s="19"/>
      <c r="AV205" s="13">
        <f>AT205+AU205</f>
        <v>0</v>
      </c>
      <c r="AW205" s="19"/>
      <c r="AX205" s="13">
        <f>AV205+AW205</f>
        <v>0</v>
      </c>
      <c r="AY205" s="19"/>
      <c r="AZ205" s="13">
        <f>AX205+AY205</f>
        <v>0</v>
      </c>
      <c r="BA205" s="19"/>
      <c r="BB205" s="13">
        <f>AZ205+BA205</f>
        <v>0</v>
      </c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</row>
    <row r="206" spans="1:114" ht="15.75">
      <c r="A206" s="8"/>
      <c r="B206" s="8"/>
      <c r="C206" s="8"/>
      <c r="D206" s="8">
        <v>57</v>
      </c>
      <c r="E206" s="8"/>
      <c r="F206" s="8"/>
      <c r="G206" s="62" t="s">
        <v>187</v>
      </c>
      <c r="H206" s="17">
        <f t="shared" ref="H206:N206" si="1149">H208</f>
        <v>0</v>
      </c>
      <c r="I206" s="17">
        <f t="shared" si="1149"/>
        <v>2100</v>
      </c>
      <c r="J206" s="17">
        <f t="shared" si="1149"/>
        <v>2100</v>
      </c>
      <c r="K206" s="17">
        <f t="shared" si="1149"/>
        <v>947</v>
      </c>
      <c r="L206" s="17">
        <f t="shared" si="1149"/>
        <v>3047</v>
      </c>
      <c r="M206" s="17">
        <f t="shared" si="1149"/>
        <v>863</v>
      </c>
      <c r="N206" s="17">
        <f t="shared" si="1149"/>
        <v>3910</v>
      </c>
      <c r="O206" s="17">
        <f t="shared" ref="O206:T206" si="1150">O208</f>
        <v>736</v>
      </c>
      <c r="P206" s="17">
        <f t="shared" si="1150"/>
        <v>4646</v>
      </c>
      <c r="Q206" s="17">
        <f t="shared" si="1150"/>
        <v>0</v>
      </c>
      <c r="R206" s="17">
        <f t="shared" si="1150"/>
        <v>4646</v>
      </c>
      <c r="S206" s="17">
        <f t="shared" si="1150"/>
        <v>3084</v>
      </c>
      <c r="T206" s="17">
        <f t="shared" si="1150"/>
        <v>7730</v>
      </c>
      <c r="U206" s="17">
        <f t="shared" ref="U206:Z206" si="1151">U208</f>
        <v>11158</v>
      </c>
      <c r="V206" s="17">
        <f t="shared" si="1151"/>
        <v>18888</v>
      </c>
      <c r="W206" s="17">
        <f t="shared" si="1151"/>
        <v>4727</v>
      </c>
      <c r="X206" s="17">
        <f t="shared" si="1151"/>
        <v>23615</v>
      </c>
      <c r="Y206" s="17">
        <f t="shared" si="1151"/>
        <v>7182</v>
      </c>
      <c r="Z206" s="17">
        <f t="shared" si="1151"/>
        <v>30797</v>
      </c>
      <c r="AA206" s="17">
        <f t="shared" ref="AA206:AF206" si="1152">AA208</f>
        <v>9369</v>
      </c>
      <c r="AB206" s="17">
        <f t="shared" si="1152"/>
        <v>40166</v>
      </c>
      <c r="AC206" s="17">
        <f t="shared" si="1152"/>
        <v>13614</v>
      </c>
      <c r="AD206" s="17">
        <f t="shared" si="1152"/>
        <v>0</v>
      </c>
      <c r="AE206" s="17">
        <f t="shared" si="1152"/>
        <v>813</v>
      </c>
      <c r="AF206" s="17">
        <f t="shared" si="1152"/>
        <v>813</v>
      </c>
      <c r="AG206" s="17">
        <f t="shared" ref="AG206:AH206" si="1153">AG208</f>
        <v>0</v>
      </c>
      <c r="AH206" s="17">
        <f t="shared" si="1153"/>
        <v>813</v>
      </c>
      <c r="AI206" s="17">
        <f t="shared" ref="AI206:AJ206" si="1154">AI208</f>
        <v>0</v>
      </c>
      <c r="AJ206" s="17">
        <f t="shared" si="1154"/>
        <v>813</v>
      </c>
      <c r="AK206" s="17">
        <f t="shared" ref="AK206:AL206" si="1155">AK208</f>
        <v>0</v>
      </c>
      <c r="AL206" s="17">
        <f t="shared" si="1155"/>
        <v>813</v>
      </c>
      <c r="AM206" s="17">
        <f t="shared" ref="AM206:AN206" si="1156">AM208</f>
        <v>0</v>
      </c>
      <c r="AN206" s="17">
        <f t="shared" si="1156"/>
        <v>813</v>
      </c>
      <c r="AO206" s="17">
        <f t="shared" ref="AO206:AP206" si="1157">AO208</f>
        <v>0</v>
      </c>
      <c r="AP206" s="17">
        <f t="shared" si="1157"/>
        <v>813</v>
      </c>
      <c r="AQ206" s="17">
        <f t="shared" ref="AQ206:AR206" si="1158">AQ208</f>
        <v>0</v>
      </c>
      <c r="AR206" s="17">
        <f t="shared" si="1158"/>
        <v>813</v>
      </c>
      <c r="AS206" s="17">
        <f t="shared" ref="AS206:AT206" si="1159">AS208</f>
        <v>0</v>
      </c>
      <c r="AT206" s="17">
        <f t="shared" si="1159"/>
        <v>813</v>
      </c>
      <c r="AU206" s="17">
        <f t="shared" ref="AU206:AV206" si="1160">AU208</f>
        <v>2466</v>
      </c>
      <c r="AV206" s="17">
        <f t="shared" si="1160"/>
        <v>3279</v>
      </c>
      <c r="AW206" s="17">
        <f t="shared" ref="AW206:AX206" si="1161">AW208</f>
        <v>8647</v>
      </c>
      <c r="AX206" s="17">
        <f t="shared" si="1161"/>
        <v>11926</v>
      </c>
      <c r="AY206" s="17">
        <f t="shared" ref="AY206:AZ206" si="1162">AY208</f>
        <v>2208.5</v>
      </c>
      <c r="AZ206" s="17">
        <f t="shared" si="1162"/>
        <v>14134.5</v>
      </c>
      <c r="BA206" s="17">
        <f t="shared" ref="BA206:BB206" si="1163">BA208</f>
        <v>9586</v>
      </c>
      <c r="BB206" s="17">
        <f t="shared" si="1163"/>
        <v>23720.5</v>
      </c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</row>
    <row r="207" spans="1:114" ht="15.75" hidden="1">
      <c r="A207" s="8"/>
      <c r="B207" s="8"/>
      <c r="C207" s="8"/>
      <c r="D207" s="8"/>
      <c r="E207" s="8"/>
      <c r="F207" s="8"/>
      <c r="G207" s="57" t="s">
        <v>89</v>
      </c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</row>
    <row r="208" spans="1:114" ht="15.75">
      <c r="A208" s="8"/>
      <c r="B208" s="8"/>
      <c r="C208" s="8"/>
      <c r="D208" s="8"/>
      <c r="E208" s="8" t="s">
        <v>22</v>
      </c>
      <c r="F208" s="8"/>
      <c r="G208" s="57" t="s">
        <v>90</v>
      </c>
      <c r="H208" s="17">
        <f t="shared" ref="H208:N208" si="1164">H210+H209</f>
        <v>0</v>
      </c>
      <c r="I208" s="17">
        <f t="shared" si="1164"/>
        <v>2100</v>
      </c>
      <c r="J208" s="17">
        <f t="shared" si="1164"/>
        <v>2100</v>
      </c>
      <c r="K208" s="17">
        <f t="shared" si="1164"/>
        <v>947</v>
      </c>
      <c r="L208" s="17">
        <f t="shared" si="1164"/>
        <v>3047</v>
      </c>
      <c r="M208" s="17">
        <f t="shared" si="1164"/>
        <v>863</v>
      </c>
      <c r="N208" s="17">
        <f t="shared" si="1164"/>
        <v>3910</v>
      </c>
      <c r="O208" s="17">
        <f t="shared" ref="O208:T208" si="1165">O210+O209</f>
        <v>736</v>
      </c>
      <c r="P208" s="17">
        <f t="shared" si="1165"/>
        <v>4646</v>
      </c>
      <c r="Q208" s="17">
        <f t="shared" si="1165"/>
        <v>0</v>
      </c>
      <c r="R208" s="17">
        <f t="shared" si="1165"/>
        <v>4646</v>
      </c>
      <c r="S208" s="17">
        <f t="shared" si="1165"/>
        <v>3084</v>
      </c>
      <c r="T208" s="17">
        <f t="shared" si="1165"/>
        <v>7730</v>
      </c>
      <c r="U208" s="17">
        <f t="shared" ref="U208:Z208" si="1166">U210+U209</f>
        <v>11158</v>
      </c>
      <c r="V208" s="17">
        <f t="shared" si="1166"/>
        <v>18888</v>
      </c>
      <c r="W208" s="17">
        <f t="shared" si="1166"/>
        <v>4727</v>
      </c>
      <c r="X208" s="17">
        <f t="shared" si="1166"/>
        <v>23615</v>
      </c>
      <c r="Y208" s="17">
        <f t="shared" si="1166"/>
        <v>7182</v>
      </c>
      <c r="Z208" s="17">
        <f t="shared" si="1166"/>
        <v>30797</v>
      </c>
      <c r="AA208" s="17">
        <f t="shared" ref="AA208:AF208" si="1167">AA210+AA209</f>
        <v>9369</v>
      </c>
      <c r="AB208" s="17">
        <f t="shared" si="1167"/>
        <v>40166</v>
      </c>
      <c r="AC208" s="17">
        <f t="shared" si="1167"/>
        <v>13614</v>
      </c>
      <c r="AD208" s="17">
        <f t="shared" si="1167"/>
        <v>0</v>
      </c>
      <c r="AE208" s="17">
        <f t="shared" si="1167"/>
        <v>813</v>
      </c>
      <c r="AF208" s="17">
        <f t="shared" si="1167"/>
        <v>813</v>
      </c>
      <c r="AG208" s="17">
        <f t="shared" ref="AG208:AH208" si="1168">AG210+AG209</f>
        <v>0</v>
      </c>
      <c r="AH208" s="17">
        <f t="shared" si="1168"/>
        <v>813</v>
      </c>
      <c r="AI208" s="17">
        <f t="shared" ref="AI208:AJ208" si="1169">AI210+AI209</f>
        <v>0</v>
      </c>
      <c r="AJ208" s="17">
        <f t="shared" si="1169"/>
        <v>813</v>
      </c>
      <c r="AK208" s="17">
        <f t="shared" ref="AK208:AL208" si="1170">AK210+AK209</f>
        <v>0</v>
      </c>
      <c r="AL208" s="17">
        <f t="shared" si="1170"/>
        <v>813</v>
      </c>
      <c r="AM208" s="17">
        <f t="shared" ref="AM208:AN208" si="1171">AM210+AM209</f>
        <v>0</v>
      </c>
      <c r="AN208" s="17">
        <f t="shared" si="1171"/>
        <v>813</v>
      </c>
      <c r="AO208" s="17">
        <f t="shared" ref="AO208:AP208" si="1172">AO210+AO209</f>
        <v>0</v>
      </c>
      <c r="AP208" s="17">
        <f t="shared" si="1172"/>
        <v>813</v>
      </c>
      <c r="AQ208" s="17">
        <f t="shared" ref="AQ208:AR208" si="1173">AQ210+AQ209</f>
        <v>0</v>
      </c>
      <c r="AR208" s="17">
        <f t="shared" si="1173"/>
        <v>813</v>
      </c>
      <c r="AS208" s="17">
        <f t="shared" ref="AS208:AT208" si="1174">AS210+AS209</f>
        <v>0</v>
      </c>
      <c r="AT208" s="17">
        <f t="shared" si="1174"/>
        <v>813</v>
      </c>
      <c r="AU208" s="17">
        <f t="shared" ref="AU208:AV208" si="1175">AU210+AU209</f>
        <v>2466</v>
      </c>
      <c r="AV208" s="17">
        <f t="shared" si="1175"/>
        <v>3279</v>
      </c>
      <c r="AW208" s="17">
        <f t="shared" ref="AW208:AX208" si="1176">AW210+AW209</f>
        <v>8647</v>
      </c>
      <c r="AX208" s="17">
        <f t="shared" si="1176"/>
        <v>11926</v>
      </c>
      <c r="AY208" s="17">
        <f t="shared" ref="AY208:AZ208" si="1177">AY210+AY209</f>
        <v>2208.5</v>
      </c>
      <c r="AZ208" s="17">
        <f t="shared" si="1177"/>
        <v>14134.5</v>
      </c>
      <c r="BA208" s="17">
        <f t="shared" ref="BA208:BB208" si="1178">BA210+BA209</f>
        <v>9586</v>
      </c>
      <c r="BB208" s="17">
        <f t="shared" si="1178"/>
        <v>23720.5</v>
      </c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</row>
    <row r="209" spans="1:114" hidden="1">
      <c r="A209" s="12"/>
      <c r="B209" s="12"/>
      <c r="C209" s="12"/>
      <c r="D209" s="12"/>
      <c r="E209" s="12"/>
      <c r="F209" s="12"/>
      <c r="G209" s="63" t="s">
        <v>91</v>
      </c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</row>
    <row r="210" spans="1:114">
      <c r="A210" s="12"/>
      <c r="B210" s="12"/>
      <c r="C210" s="12"/>
      <c r="D210" s="12"/>
      <c r="E210" s="12"/>
      <c r="F210" s="12" t="s">
        <v>22</v>
      </c>
      <c r="G210" s="63" t="s">
        <v>92</v>
      </c>
      <c r="H210" s="19"/>
      <c r="I210" s="39">
        <v>2100</v>
      </c>
      <c r="J210" s="13">
        <f>H210+I210</f>
        <v>2100</v>
      </c>
      <c r="K210" s="39">
        <v>947</v>
      </c>
      <c r="L210" s="13">
        <f>J210+K210</f>
        <v>3047</v>
      </c>
      <c r="M210" s="39">
        <v>863</v>
      </c>
      <c r="N210" s="13">
        <f>L210+M210</f>
        <v>3910</v>
      </c>
      <c r="O210" s="39">
        <v>736</v>
      </c>
      <c r="P210" s="13">
        <f>N210+O210</f>
        <v>4646</v>
      </c>
      <c r="Q210" s="39"/>
      <c r="R210" s="13">
        <f>P210+Q210</f>
        <v>4646</v>
      </c>
      <c r="S210" s="39">
        <v>3084</v>
      </c>
      <c r="T210" s="13">
        <f>R210+S210</f>
        <v>7730</v>
      </c>
      <c r="U210" s="39">
        <v>11158</v>
      </c>
      <c r="V210" s="13">
        <f>T210+U210</f>
        <v>18888</v>
      </c>
      <c r="W210" s="39">
        <v>4727</v>
      </c>
      <c r="X210" s="13">
        <f>V210+W210</f>
        <v>23615</v>
      </c>
      <c r="Y210" s="39">
        <v>7182</v>
      </c>
      <c r="Z210" s="13">
        <f>X210+Y210</f>
        <v>30797</v>
      </c>
      <c r="AA210" s="39">
        <v>9369</v>
      </c>
      <c r="AB210" s="13">
        <f>Z210+AA210</f>
        <v>40166</v>
      </c>
      <c r="AC210" s="39">
        <v>13614</v>
      </c>
      <c r="AD210" s="13"/>
      <c r="AE210" s="39">
        <v>813</v>
      </c>
      <c r="AF210" s="13">
        <f>AD210+AE210</f>
        <v>813</v>
      </c>
      <c r="AG210" s="39"/>
      <c r="AH210" s="13">
        <f>AF210+AG210</f>
        <v>813</v>
      </c>
      <c r="AI210" s="39"/>
      <c r="AJ210" s="13">
        <f>AH210+AI210</f>
        <v>813</v>
      </c>
      <c r="AK210" s="39"/>
      <c r="AL210" s="13">
        <f>AJ210+AK210</f>
        <v>813</v>
      </c>
      <c r="AM210" s="39"/>
      <c r="AN210" s="13">
        <f>AL210+AM210</f>
        <v>813</v>
      </c>
      <c r="AO210" s="39"/>
      <c r="AP210" s="13">
        <f>AN210+AO210</f>
        <v>813</v>
      </c>
      <c r="AQ210" s="39"/>
      <c r="AR210" s="13">
        <f>AP210+AQ210</f>
        <v>813</v>
      </c>
      <c r="AS210" s="39"/>
      <c r="AT210" s="13">
        <f>AR210+AS210</f>
        <v>813</v>
      </c>
      <c r="AU210" s="39">
        <v>2466</v>
      </c>
      <c r="AV210" s="13">
        <f>AT210+AU210</f>
        <v>3279</v>
      </c>
      <c r="AW210" s="39">
        <v>8647</v>
      </c>
      <c r="AX210" s="13">
        <f>AV210+AW210</f>
        <v>11926</v>
      </c>
      <c r="AY210" s="39">
        <f>2209.23-0.73</f>
        <v>2208.5</v>
      </c>
      <c r="AZ210" s="13">
        <f>AX210+AY210</f>
        <v>14134.5</v>
      </c>
      <c r="BA210" s="39">
        <v>9586</v>
      </c>
      <c r="BB210" s="13">
        <f>AZ210+BA210</f>
        <v>23720.5</v>
      </c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</row>
    <row r="211" spans="1:114" ht="15.75">
      <c r="A211" s="8"/>
      <c r="B211" s="8"/>
      <c r="C211" s="8"/>
      <c r="D211" s="8" t="s">
        <v>94</v>
      </c>
      <c r="E211" s="8"/>
      <c r="F211" s="8"/>
      <c r="G211" s="62" t="s">
        <v>188</v>
      </c>
      <c r="H211" s="17">
        <f t="shared" ref="H211:BB211" si="1179">H212</f>
        <v>0</v>
      </c>
      <c r="I211" s="17">
        <f t="shared" si="1179"/>
        <v>0</v>
      </c>
      <c r="J211" s="17">
        <f t="shared" si="1179"/>
        <v>0</v>
      </c>
      <c r="K211" s="17">
        <f t="shared" si="1179"/>
        <v>0</v>
      </c>
      <c r="L211" s="17">
        <f t="shared" si="1179"/>
        <v>0</v>
      </c>
      <c r="M211" s="17">
        <f t="shared" si="1179"/>
        <v>0</v>
      </c>
      <c r="N211" s="17">
        <f t="shared" si="1179"/>
        <v>0</v>
      </c>
      <c r="O211" s="17">
        <f t="shared" si="1179"/>
        <v>0</v>
      </c>
      <c r="P211" s="17">
        <f t="shared" si="1179"/>
        <v>0</v>
      </c>
      <c r="Q211" s="17">
        <f t="shared" si="1179"/>
        <v>0</v>
      </c>
      <c r="R211" s="17">
        <f t="shared" si="1179"/>
        <v>0</v>
      </c>
      <c r="S211" s="17">
        <f t="shared" si="1179"/>
        <v>0</v>
      </c>
      <c r="T211" s="17">
        <f t="shared" si="1179"/>
        <v>0</v>
      </c>
      <c r="U211" s="17">
        <f t="shared" si="1179"/>
        <v>0</v>
      </c>
      <c r="V211" s="17">
        <f t="shared" si="1179"/>
        <v>0</v>
      </c>
      <c r="W211" s="17">
        <f t="shared" si="1179"/>
        <v>0</v>
      </c>
      <c r="X211" s="17">
        <f t="shared" si="1179"/>
        <v>0</v>
      </c>
      <c r="Y211" s="17">
        <f t="shared" si="1179"/>
        <v>0</v>
      </c>
      <c r="Z211" s="17">
        <f t="shared" si="1179"/>
        <v>0</v>
      </c>
      <c r="AA211" s="17">
        <f t="shared" si="1179"/>
        <v>0</v>
      </c>
      <c r="AB211" s="17">
        <f t="shared" si="1179"/>
        <v>0</v>
      </c>
      <c r="AC211" s="17">
        <f t="shared" si="1179"/>
        <v>0</v>
      </c>
      <c r="AD211" s="17">
        <f t="shared" si="1179"/>
        <v>0</v>
      </c>
      <c r="AE211" s="17">
        <f t="shared" si="1179"/>
        <v>0</v>
      </c>
      <c r="AF211" s="17">
        <f t="shared" si="1179"/>
        <v>0</v>
      </c>
      <c r="AG211" s="17">
        <f t="shared" si="1179"/>
        <v>0</v>
      </c>
      <c r="AH211" s="17">
        <f t="shared" si="1179"/>
        <v>0</v>
      </c>
      <c r="AI211" s="17">
        <f t="shared" si="1179"/>
        <v>0</v>
      </c>
      <c r="AJ211" s="17">
        <f t="shared" si="1179"/>
        <v>0</v>
      </c>
      <c r="AK211" s="17">
        <f t="shared" si="1179"/>
        <v>0</v>
      </c>
      <c r="AL211" s="17">
        <f t="shared" si="1179"/>
        <v>0</v>
      </c>
      <c r="AM211" s="17">
        <f t="shared" si="1179"/>
        <v>0</v>
      </c>
      <c r="AN211" s="17">
        <f t="shared" si="1179"/>
        <v>0</v>
      </c>
      <c r="AO211" s="17">
        <f t="shared" si="1179"/>
        <v>0</v>
      </c>
      <c r="AP211" s="17">
        <f t="shared" si="1179"/>
        <v>0</v>
      </c>
      <c r="AQ211" s="17">
        <f t="shared" si="1179"/>
        <v>0</v>
      </c>
      <c r="AR211" s="17">
        <f t="shared" si="1179"/>
        <v>0</v>
      </c>
      <c r="AS211" s="17">
        <f t="shared" si="1179"/>
        <v>0</v>
      </c>
      <c r="AT211" s="17">
        <f t="shared" si="1179"/>
        <v>0</v>
      </c>
      <c r="AU211" s="17">
        <f t="shared" si="1179"/>
        <v>0</v>
      </c>
      <c r="AV211" s="17">
        <f t="shared" si="1179"/>
        <v>0</v>
      </c>
      <c r="AW211" s="17">
        <f t="shared" si="1179"/>
        <v>0</v>
      </c>
      <c r="AX211" s="17">
        <f t="shared" si="1179"/>
        <v>0</v>
      </c>
      <c r="AY211" s="17">
        <f t="shared" si="1179"/>
        <v>0</v>
      </c>
      <c r="AZ211" s="17">
        <f t="shared" si="1179"/>
        <v>0</v>
      </c>
      <c r="BA211" s="17">
        <f t="shared" si="1179"/>
        <v>0</v>
      </c>
      <c r="BB211" s="17">
        <f t="shared" si="1179"/>
        <v>0</v>
      </c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</row>
    <row r="212" spans="1:114" ht="14.1" customHeight="1">
      <c r="A212" s="8"/>
      <c r="B212" s="8"/>
      <c r="C212" s="8"/>
      <c r="D212" s="8">
        <v>71</v>
      </c>
      <c r="E212" s="8"/>
      <c r="F212" s="8"/>
      <c r="G212" s="62" t="s">
        <v>189</v>
      </c>
      <c r="H212" s="17">
        <f t="shared" ref="H212:N212" si="1180">H213+H218</f>
        <v>0</v>
      </c>
      <c r="I212" s="17">
        <f t="shared" si="1180"/>
        <v>0</v>
      </c>
      <c r="J212" s="17">
        <f t="shared" si="1180"/>
        <v>0</v>
      </c>
      <c r="K212" s="17">
        <f t="shared" si="1180"/>
        <v>0</v>
      </c>
      <c r="L212" s="17">
        <f t="shared" si="1180"/>
        <v>0</v>
      </c>
      <c r="M212" s="17">
        <f t="shared" si="1180"/>
        <v>0</v>
      </c>
      <c r="N212" s="17">
        <f t="shared" si="1180"/>
        <v>0</v>
      </c>
      <c r="O212" s="17">
        <f t="shared" ref="O212:T212" si="1181">O213+O218</f>
        <v>0</v>
      </c>
      <c r="P212" s="17">
        <f t="shared" si="1181"/>
        <v>0</v>
      </c>
      <c r="Q212" s="17">
        <f t="shared" si="1181"/>
        <v>0</v>
      </c>
      <c r="R212" s="17">
        <f t="shared" si="1181"/>
        <v>0</v>
      </c>
      <c r="S212" s="17">
        <f t="shared" si="1181"/>
        <v>0</v>
      </c>
      <c r="T212" s="17">
        <f t="shared" si="1181"/>
        <v>0</v>
      </c>
      <c r="U212" s="17">
        <f t="shared" ref="U212:Z212" si="1182">U213+U218</f>
        <v>0</v>
      </c>
      <c r="V212" s="17">
        <f t="shared" si="1182"/>
        <v>0</v>
      </c>
      <c r="W212" s="17">
        <f t="shared" si="1182"/>
        <v>0</v>
      </c>
      <c r="X212" s="17">
        <f t="shared" si="1182"/>
        <v>0</v>
      </c>
      <c r="Y212" s="17">
        <f t="shared" si="1182"/>
        <v>0</v>
      </c>
      <c r="Z212" s="17">
        <f t="shared" si="1182"/>
        <v>0</v>
      </c>
      <c r="AA212" s="17">
        <f t="shared" ref="AA212:AF212" si="1183">AA213+AA218</f>
        <v>0</v>
      </c>
      <c r="AB212" s="17">
        <f t="shared" si="1183"/>
        <v>0</v>
      </c>
      <c r="AC212" s="17">
        <f t="shared" si="1183"/>
        <v>0</v>
      </c>
      <c r="AD212" s="17">
        <f t="shared" si="1183"/>
        <v>0</v>
      </c>
      <c r="AE212" s="17">
        <f t="shared" si="1183"/>
        <v>0</v>
      </c>
      <c r="AF212" s="17">
        <f t="shared" si="1183"/>
        <v>0</v>
      </c>
      <c r="AG212" s="17">
        <f t="shared" ref="AG212:AH212" si="1184">AG213+AG218</f>
        <v>0</v>
      </c>
      <c r="AH212" s="17">
        <f t="shared" si="1184"/>
        <v>0</v>
      </c>
      <c r="AI212" s="17">
        <f t="shared" ref="AI212:AJ212" si="1185">AI213+AI218</f>
        <v>0</v>
      </c>
      <c r="AJ212" s="17">
        <f t="shared" si="1185"/>
        <v>0</v>
      </c>
      <c r="AK212" s="17">
        <f t="shared" ref="AK212:AL212" si="1186">AK213+AK218</f>
        <v>0</v>
      </c>
      <c r="AL212" s="17">
        <f t="shared" si="1186"/>
        <v>0</v>
      </c>
      <c r="AM212" s="17">
        <f t="shared" ref="AM212:AN212" si="1187">AM213+AM218</f>
        <v>0</v>
      </c>
      <c r="AN212" s="17">
        <f t="shared" si="1187"/>
        <v>0</v>
      </c>
      <c r="AO212" s="17">
        <f t="shared" ref="AO212:AP212" si="1188">AO213+AO218</f>
        <v>0</v>
      </c>
      <c r="AP212" s="17">
        <f t="shared" si="1188"/>
        <v>0</v>
      </c>
      <c r="AQ212" s="17">
        <f t="shared" ref="AQ212:AR212" si="1189">AQ213+AQ218</f>
        <v>0</v>
      </c>
      <c r="AR212" s="17">
        <f t="shared" si="1189"/>
        <v>0</v>
      </c>
      <c r="AS212" s="17">
        <f t="shared" ref="AS212:AT212" si="1190">AS213+AS218</f>
        <v>0</v>
      </c>
      <c r="AT212" s="17">
        <f t="shared" si="1190"/>
        <v>0</v>
      </c>
      <c r="AU212" s="17">
        <f t="shared" ref="AU212:AV212" si="1191">AU213+AU218</f>
        <v>0</v>
      </c>
      <c r="AV212" s="17">
        <f t="shared" si="1191"/>
        <v>0</v>
      </c>
      <c r="AW212" s="17">
        <f t="shared" ref="AW212:AX212" si="1192">AW213+AW218</f>
        <v>0</v>
      </c>
      <c r="AX212" s="17">
        <f t="shared" si="1192"/>
        <v>0</v>
      </c>
      <c r="AY212" s="17">
        <f t="shared" ref="AY212:AZ212" si="1193">AY213+AY218</f>
        <v>0</v>
      </c>
      <c r="AZ212" s="17">
        <f t="shared" si="1193"/>
        <v>0</v>
      </c>
      <c r="BA212" s="17">
        <f t="shared" ref="BA212:BB212" si="1194">BA213+BA218</f>
        <v>0</v>
      </c>
      <c r="BB212" s="17">
        <f t="shared" si="1194"/>
        <v>0</v>
      </c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</row>
    <row r="213" spans="1:114" ht="23.1" customHeight="1">
      <c r="A213" s="8"/>
      <c r="B213" s="8"/>
      <c r="C213" s="8"/>
      <c r="D213" s="8"/>
      <c r="E213" s="8" t="s">
        <v>24</v>
      </c>
      <c r="F213" s="8"/>
      <c r="G213" s="57" t="s">
        <v>190</v>
      </c>
      <c r="H213" s="17">
        <f t="shared" ref="H213:N213" si="1195">H214+H215+H216+H217</f>
        <v>0</v>
      </c>
      <c r="I213" s="17">
        <f t="shared" si="1195"/>
        <v>0</v>
      </c>
      <c r="J213" s="17">
        <f t="shared" si="1195"/>
        <v>0</v>
      </c>
      <c r="K213" s="17">
        <f t="shared" si="1195"/>
        <v>0</v>
      </c>
      <c r="L213" s="17">
        <f t="shared" si="1195"/>
        <v>0</v>
      </c>
      <c r="M213" s="17">
        <f t="shared" si="1195"/>
        <v>0</v>
      </c>
      <c r="N213" s="17">
        <f t="shared" si="1195"/>
        <v>0</v>
      </c>
      <c r="O213" s="17">
        <f t="shared" ref="O213:T213" si="1196">O214+O215+O216+O217</f>
        <v>0</v>
      </c>
      <c r="P213" s="17">
        <f t="shared" si="1196"/>
        <v>0</v>
      </c>
      <c r="Q213" s="17">
        <f t="shared" si="1196"/>
        <v>0</v>
      </c>
      <c r="R213" s="17">
        <f t="shared" si="1196"/>
        <v>0</v>
      </c>
      <c r="S213" s="17">
        <f t="shared" si="1196"/>
        <v>0</v>
      </c>
      <c r="T213" s="17">
        <f t="shared" si="1196"/>
        <v>0</v>
      </c>
      <c r="U213" s="17">
        <f t="shared" ref="U213:Z213" si="1197">U214+U215+U216+U217</f>
        <v>0</v>
      </c>
      <c r="V213" s="17">
        <f t="shared" si="1197"/>
        <v>0</v>
      </c>
      <c r="W213" s="17">
        <f t="shared" si="1197"/>
        <v>0</v>
      </c>
      <c r="X213" s="17">
        <f t="shared" si="1197"/>
        <v>0</v>
      </c>
      <c r="Y213" s="17">
        <f t="shared" si="1197"/>
        <v>0</v>
      </c>
      <c r="Z213" s="17">
        <f t="shared" si="1197"/>
        <v>0</v>
      </c>
      <c r="AA213" s="17">
        <f t="shared" ref="AA213:AF213" si="1198">AA214+AA215+AA216+AA217</f>
        <v>0</v>
      </c>
      <c r="AB213" s="17">
        <f t="shared" si="1198"/>
        <v>0</v>
      </c>
      <c r="AC213" s="17">
        <f t="shared" si="1198"/>
        <v>0</v>
      </c>
      <c r="AD213" s="17">
        <f t="shared" si="1198"/>
        <v>0</v>
      </c>
      <c r="AE213" s="17">
        <f t="shared" si="1198"/>
        <v>0</v>
      </c>
      <c r="AF213" s="17">
        <f t="shared" si="1198"/>
        <v>0</v>
      </c>
      <c r="AG213" s="17">
        <f t="shared" ref="AG213:AH213" si="1199">AG214+AG215+AG216+AG217</f>
        <v>0</v>
      </c>
      <c r="AH213" s="17">
        <f t="shared" si="1199"/>
        <v>0</v>
      </c>
      <c r="AI213" s="17">
        <f t="shared" ref="AI213:AJ213" si="1200">AI214+AI215+AI216+AI217</f>
        <v>0</v>
      </c>
      <c r="AJ213" s="17">
        <f t="shared" si="1200"/>
        <v>0</v>
      </c>
      <c r="AK213" s="17">
        <f t="shared" ref="AK213:AL213" si="1201">AK214+AK215+AK216+AK217</f>
        <v>0</v>
      </c>
      <c r="AL213" s="17">
        <f t="shared" si="1201"/>
        <v>0</v>
      </c>
      <c r="AM213" s="17">
        <f t="shared" ref="AM213:AN213" si="1202">AM214+AM215+AM216+AM217</f>
        <v>0</v>
      </c>
      <c r="AN213" s="17">
        <f t="shared" si="1202"/>
        <v>0</v>
      </c>
      <c r="AO213" s="17">
        <f t="shared" ref="AO213:AP213" si="1203">AO214+AO215+AO216+AO217</f>
        <v>0</v>
      </c>
      <c r="AP213" s="17">
        <f t="shared" si="1203"/>
        <v>0</v>
      </c>
      <c r="AQ213" s="17">
        <f t="shared" ref="AQ213:AR213" si="1204">AQ214+AQ215+AQ216+AQ217</f>
        <v>0</v>
      </c>
      <c r="AR213" s="17">
        <f t="shared" si="1204"/>
        <v>0</v>
      </c>
      <c r="AS213" s="17">
        <f t="shared" ref="AS213:AT213" si="1205">AS214+AS215+AS216+AS217</f>
        <v>0</v>
      </c>
      <c r="AT213" s="17">
        <f t="shared" si="1205"/>
        <v>0</v>
      </c>
      <c r="AU213" s="17">
        <f t="shared" ref="AU213:AV213" si="1206">AU214+AU215+AU216+AU217</f>
        <v>0</v>
      </c>
      <c r="AV213" s="17">
        <f t="shared" si="1206"/>
        <v>0</v>
      </c>
      <c r="AW213" s="17">
        <f t="shared" ref="AW213:AX213" si="1207">AW214+AW215+AW216+AW217</f>
        <v>0</v>
      </c>
      <c r="AX213" s="17">
        <f t="shared" si="1207"/>
        <v>0</v>
      </c>
      <c r="AY213" s="17">
        <f t="shared" ref="AY213:AZ213" si="1208">AY214+AY215+AY216+AY217</f>
        <v>0</v>
      </c>
      <c r="AZ213" s="17">
        <f t="shared" si="1208"/>
        <v>0</v>
      </c>
      <c r="BA213" s="17">
        <f t="shared" ref="BA213:BB213" si="1209">BA214+BA215+BA216+BA217</f>
        <v>0</v>
      </c>
      <c r="BB213" s="17">
        <f t="shared" si="1209"/>
        <v>0</v>
      </c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</row>
    <row r="214" spans="1:114" ht="17.100000000000001" hidden="1" customHeight="1">
      <c r="A214" s="12"/>
      <c r="B214" s="12"/>
      <c r="C214" s="12"/>
      <c r="D214" s="12"/>
      <c r="E214" s="12"/>
      <c r="F214" s="12"/>
      <c r="G214" s="63" t="s">
        <v>191</v>
      </c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</row>
    <row r="215" spans="1:114" ht="30" customHeight="1">
      <c r="A215" s="12"/>
      <c r="B215" s="12"/>
      <c r="C215" s="12"/>
      <c r="D215" s="12"/>
      <c r="E215" s="12"/>
      <c r="F215" s="12" t="s">
        <v>22</v>
      </c>
      <c r="G215" s="63" t="s">
        <v>192</v>
      </c>
      <c r="H215" s="19"/>
      <c r="I215" s="19"/>
      <c r="J215" s="13">
        <f>H215+I215</f>
        <v>0</v>
      </c>
      <c r="K215" s="19"/>
      <c r="L215" s="13">
        <f>J215+K215</f>
        <v>0</v>
      </c>
      <c r="M215" s="19"/>
      <c r="N215" s="13">
        <f>L215+M215</f>
        <v>0</v>
      </c>
      <c r="O215" s="19"/>
      <c r="P215" s="13">
        <f>N215+O215</f>
        <v>0</v>
      </c>
      <c r="Q215" s="19"/>
      <c r="R215" s="13">
        <f>P215+Q215</f>
        <v>0</v>
      </c>
      <c r="S215" s="19"/>
      <c r="T215" s="13">
        <f>R215+S215</f>
        <v>0</v>
      </c>
      <c r="U215" s="19"/>
      <c r="V215" s="13">
        <f>T215+U215</f>
        <v>0</v>
      </c>
      <c r="W215" s="19"/>
      <c r="X215" s="13">
        <f>V215+W215</f>
        <v>0</v>
      </c>
      <c r="Y215" s="19"/>
      <c r="Z215" s="13">
        <f>X215+Y215</f>
        <v>0</v>
      </c>
      <c r="AA215" s="19"/>
      <c r="AB215" s="13">
        <f>Z215+AA215</f>
        <v>0</v>
      </c>
      <c r="AC215" s="19"/>
      <c r="AD215" s="13">
        <f>AB215+AC215</f>
        <v>0</v>
      </c>
      <c r="AE215" s="19"/>
      <c r="AF215" s="13">
        <f>AD215+AE215</f>
        <v>0</v>
      </c>
      <c r="AG215" s="19"/>
      <c r="AH215" s="13">
        <f>AF215+AG215</f>
        <v>0</v>
      </c>
      <c r="AI215" s="19"/>
      <c r="AJ215" s="13">
        <f>AH215+AI215</f>
        <v>0</v>
      </c>
      <c r="AK215" s="19"/>
      <c r="AL215" s="13">
        <f>AJ215+AK215</f>
        <v>0</v>
      </c>
      <c r="AM215" s="19"/>
      <c r="AN215" s="13">
        <f>AL215+AM215</f>
        <v>0</v>
      </c>
      <c r="AO215" s="19"/>
      <c r="AP215" s="13">
        <f>AN215+AO215</f>
        <v>0</v>
      </c>
      <c r="AQ215" s="19"/>
      <c r="AR215" s="13">
        <f>AP215+AQ215</f>
        <v>0</v>
      </c>
      <c r="AS215" s="19"/>
      <c r="AT215" s="13">
        <f>AR215+AS215</f>
        <v>0</v>
      </c>
      <c r="AU215" s="19"/>
      <c r="AV215" s="13">
        <f>AT215+AU215</f>
        <v>0</v>
      </c>
      <c r="AW215" s="19"/>
      <c r="AX215" s="13">
        <f>AV215+AW215</f>
        <v>0</v>
      </c>
      <c r="AY215" s="19"/>
      <c r="AZ215" s="13">
        <f>AX215+AY215</f>
        <v>0</v>
      </c>
      <c r="BA215" s="19"/>
      <c r="BB215" s="13">
        <f>AZ215+BA215</f>
        <v>0</v>
      </c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</row>
    <row r="216" spans="1:114" ht="27.95" customHeight="1">
      <c r="A216" s="12"/>
      <c r="B216" s="12"/>
      <c r="C216" s="12"/>
      <c r="D216" s="12"/>
      <c r="E216" s="12"/>
      <c r="F216" s="12" t="s">
        <v>39</v>
      </c>
      <c r="G216" s="63" t="s">
        <v>193</v>
      </c>
      <c r="H216" s="19"/>
      <c r="I216" s="19"/>
      <c r="J216" s="13">
        <f>H216+I216</f>
        <v>0</v>
      </c>
      <c r="K216" s="19"/>
      <c r="L216" s="13">
        <f>J216+K216</f>
        <v>0</v>
      </c>
      <c r="M216" s="19"/>
      <c r="N216" s="13">
        <f>L216+M216</f>
        <v>0</v>
      </c>
      <c r="O216" s="19"/>
      <c r="P216" s="13">
        <f>N216+O216</f>
        <v>0</v>
      </c>
      <c r="Q216" s="19"/>
      <c r="R216" s="13">
        <f>P216+Q216</f>
        <v>0</v>
      </c>
      <c r="S216" s="19"/>
      <c r="T216" s="13">
        <f>R216+S216</f>
        <v>0</v>
      </c>
      <c r="U216" s="19"/>
      <c r="V216" s="13">
        <f>T216+U216</f>
        <v>0</v>
      </c>
      <c r="W216" s="19"/>
      <c r="X216" s="13">
        <f>V216+W216</f>
        <v>0</v>
      </c>
      <c r="Y216" s="19"/>
      <c r="Z216" s="13">
        <f>X216+Y216</f>
        <v>0</v>
      </c>
      <c r="AA216" s="19"/>
      <c r="AB216" s="13">
        <f>Z216+AA216</f>
        <v>0</v>
      </c>
      <c r="AC216" s="19"/>
      <c r="AD216" s="13">
        <f>AB216+AC216</f>
        <v>0</v>
      </c>
      <c r="AE216" s="19"/>
      <c r="AF216" s="13">
        <f>AD216+AE216</f>
        <v>0</v>
      </c>
      <c r="AG216" s="19"/>
      <c r="AH216" s="13">
        <f>AF216+AG216</f>
        <v>0</v>
      </c>
      <c r="AI216" s="19"/>
      <c r="AJ216" s="13">
        <f>AH216+AI216</f>
        <v>0</v>
      </c>
      <c r="AK216" s="19"/>
      <c r="AL216" s="13">
        <f>AJ216+AK216</f>
        <v>0</v>
      </c>
      <c r="AM216" s="19"/>
      <c r="AN216" s="13">
        <f>AL216+AM216</f>
        <v>0</v>
      </c>
      <c r="AO216" s="19"/>
      <c r="AP216" s="13">
        <f>AN216+AO216</f>
        <v>0</v>
      </c>
      <c r="AQ216" s="19"/>
      <c r="AR216" s="13">
        <f>AP216+AQ216</f>
        <v>0</v>
      </c>
      <c r="AS216" s="19"/>
      <c r="AT216" s="13">
        <f>AR216+AS216</f>
        <v>0</v>
      </c>
      <c r="AU216" s="19"/>
      <c r="AV216" s="13">
        <f>AT216+AU216</f>
        <v>0</v>
      </c>
      <c r="AW216" s="19"/>
      <c r="AX216" s="13">
        <f>AV216+AW216</f>
        <v>0</v>
      </c>
      <c r="AY216" s="19"/>
      <c r="AZ216" s="13">
        <f>AX216+AY216</f>
        <v>0</v>
      </c>
      <c r="BA216" s="19"/>
      <c r="BB216" s="13">
        <f>AZ216+BA216</f>
        <v>0</v>
      </c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</row>
    <row r="217" spans="1:114" ht="18.95" customHeight="1">
      <c r="A217" s="12"/>
      <c r="B217" s="12"/>
      <c r="C217" s="12"/>
      <c r="D217" s="12"/>
      <c r="E217" s="12"/>
      <c r="F217" s="12" t="s">
        <v>75</v>
      </c>
      <c r="G217" s="63" t="s">
        <v>194</v>
      </c>
      <c r="H217" s="19"/>
      <c r="I217" s="19"/>
      <c r="J217" s="13">
        <f>H217+I217</f>
        <v>0</v>
      </c>
      <c r="K217" s="19"/>
      <c r="L217" s="13">
        <f>J217+K217</f>
        <v>0</v>
      </c>
      <c r="M217" s="19"/>
      <c r="N217" s="13">
        <f>L217+M217</f>
        <v>0</v>
      </c>
      <c r="O217" s="19"/>
      <c r="P217" s="13">
        <f>N217+O217</f>
        <v>0</v>
      </c>
      <c r="Q217" s="19"/>
      <c r="R217" s="13">
        <f>P217+Q217</f>
        <v>0</v>
      </c>
      <c r="S217" s="19"/>
      <c r="T217" s="13">
        <f>R217+S217</f>
        <v>0</v>
      </c>
      <c r="U217" s="19"/>
      <c r="V217" s="13">
        <f>T217+U217</f>
        <v>0</v>
      </c>
      <c r="W217" s="19"/>
      <c r="X217" s="13">
        <f>V217+W217</f>
        <v>0</v>
      </c>
      <c r="Y217" s="19"/>
      <c r="Z217" s="13">
        <f>X217+Y217</f>
        <v>0</v>
      </c>
      <c r="AA217" s="19"/>
      <c r="AB217" s="13">
        <f>Z217+AA217</f>
        <v>0</v>
      </c>
      <c r="AC217" s="19"/>
      <c r="AD217" s="13">
        <f>AB217+AC217</f>
        <v>0</v>
      </c>
      <c r="AE217" s="19"/>
      <c r="AF217" s="13">
        <f>AD217+AE217</f>
        <v>0</v>
      </c>
      <c r="AG217" s="19"/>
      <c r="AH217" s="13">
        <f>AF217+AG217</f>
        <v>0</v>
      </c>
      <c r="AI217" s="19"/>
      <c r="AJ217" s="13">
        <f>AH217+AI217</f>
        <v>0</v>
      </c>
      <c r="AK217" s="19"/>
      <c r="AL217" s="13">
        <f>AJ217+AK217</f>
        <v>0</v>
      </c>
      <c r="AM217" s="19"/>
      <c r="AN217" s="13">
        <f>AL217+AM217</f>
        <v>0</v>
      </c>
      <c r="AO217" s="19"/>
      <c r="AP217" s="13">
        <f>AN217+AO217</f>
        <v>0</v>
      </c>
      <c r="AQ217" s="19"/>
      <c r="AR217" s="13">
        <f>AP217+AQ217</f>
        <v>0</v>
      </c>
      <c r="AS217" s="19"/>
      <c r="AT217" s="13">
        <f>AR217+AS217</f>
        <v>0</v>
      </c>
      <c r="AU217" s="19"/>
      <c r="AV217" s="13">
        <f>AT217+AU217</f>
        <v>0</v>
      </c>
      <c r="AW217" s="19"/>
      <c r="AX217" s="13">
        <f>AV217+AW217</f>
        <v>0</v>
      </c>
      <c r="AY217" s="19"/>
      <c r="AZ217" s="13">
        <f>AX217+AY217</f>
        <v>0</v>
      </c>
      <c r="BA217" s="19"/>
      <c r="BB217" s="13">
        <f>AZ217+BA217</f>
        <v>0</v>
      </c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</row>
    <row r="218" spans="1:114" ht="27.95" customHeight="1">
      <c r="A218" s="12"/>
      <c r="B218" s="12"/>
      <c r="C218" s="12"/>
      <c r="D218" s="12"/>
      <c r="E218" s="12" t="s">
        <v>39</v>
      </c>
      <c r="F218" s="12"/>
      <c r="G218" s="63" t="s">
        <v>195</v>
      </c>
      <c r="H218" s="19"/>
      <c r="I218" s="19"/>
      <c r="J218" s="13">
        <f>H218+I218</f>
        <v>0</v>
      </c>
      <c r="K218" s="19"/>
      <c r="L218" s="13">
        <f>J218+K218</f>
        <v>0</v>
      </c>
      <c r="M218" s="19"/>
      <c r="N218" s="13">
        <f>L218+M218</f>
        <v>0</v>
      </c>
      <c r="O218" s="19"/>
      <c r="P218" s="13">
        <f>N218+O218</f>
        <v>0</v>
      </c>
      <c r="Q218" s="19"/>
      <c r="R218" s="13">
        <f>P218+Q218</f>
        <v>0</v>
      </c>
      <c r="S218" s="19"/>
      <c r="T218" s="13">
        <f>R218+S218</f>
        <v>0</v>
      </c>
      <c r="U218" s="19"/>
      <c r="V218" s="13">
        <f>T218+U218</f>
        <v>0</v>
      </c>
      <c r="W218" s="19"/>
      <c r="X218" s="13">
        <f>V218+W218</f>
        <v>0</v>
      </c>
      <c r="Y218" s="19"/>
      <c r="Z218" s="13">
        <f>X218+Y218</f>
        <v>0</v>
      </c>
      <c r="AA218" s="19"/>
      <c r="AB218" s="13">
        <f>Z218+AA218</f>
        <v>0</v>
      </c>
      <c r="AC218" s="19"/>
      <c r="AD218" s="13">
        <f>AB218+AC218</f>
        <v>0</v>
      </c>
      <c r="AE218" s="19"/>
      <c r="AF218" s="13">
        <f>AD218+AE218</f>
        <v>0</v>
      </c>
      <c r="AG218" s="19"/>
      <c r="AH218" s="13">
        <f>AF218+AG218</f>
        <v>0</v>
      </c>
      <c r="AI218" s="19"/>
      <c r="AJ218" s="13">
        <f>AH218+AI218</f>
        <v>0</v>
      </c>
      <c r="AK218" s="19"/>
      <c r="AL218" s="13">
        <f>AJ218+AK218</f>
        <v>0</v>
      </c>
      <c r="AM218" s="19"/>
      <c r="AN218" s="13">
        <f>AL218+AM218</f>
        <v>0</v>
      </c>
      <c r="AO218" s="19"/>
      <c r="AP218" s="13">
        <f>AN218+AO218</f>
        <v>0</v>
      </c>
      <c r="AQ218" s="19"/>
      <c r="AR218" s="13">
        <f>AP218+AQ218</f>
        <v>0</v>
      </c>
      <c r="AS218" s="19"/>
      <c r="AT218" s="13">
        <f>AR218+AS218</f>
        <v>0</v>
      </c>
      <c r="AU218" s="19"/>
      <c r="AV218" s="13">
        <f>AT218+AU218</f>
        <v>0</v>
      </c>
      <c r="AW218" s="19"/>
      <c r="AX218" s="13">
        <f>AV218+AW218</f>
        <v>0</v>
      </c>
      <c r="AY218" s="19"/>
      <c r="AZ218" s="13">
        <f>AX218+AY218</f>
        <v>0</v>
      </c>
      <c r="BA218" s="19"/>
      <c r="BB218" s="13">
        <f>AZ218+BA218</f>
        <v>0</v>
      </c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</row>
    <row r="219" spans="1:114">
      <c r="A219" s="12"/>
      <c r="B219" s="12"/>
      <c r="C219" s="12"/>
      <c r="D219" s="12">
        <v>85</v>
      </c>
      <c r="E219" s="12"/>
      <c r="F219" s="12"/>
      <c r="G219" s="63" t="s">
        <v>101</v>
      </c>
      <c r="H219" s="19"/>
      <c r="I219" s="39"/>
      <c r="J219" s="13">
        <f>H219+I219</f>
        <v>0</v>
      </c>
      <c r="K219" s="39">
        <v>-59</v>
      </c>
      <c r="L219" s="13">
        <f>J219+K219</f>
        <v>-59</v>
      </c>
      <c r="M219" s="39">
        <v>-514</v>
      </c>
      <c r="N219" s="13">
        <f>L219+M219</f>
        <v>-573</v>
      </c>
      <c r="O219" s="39">
        <v>-188</v>
      </c>
      <c r="P219" s="13">
        <f>N219+O219</f>
        <v>-761</v>
      </c>
      <c r="Q219" s="39"/>
      <c r="R219" s="13">
        <f>P219+Q219</f>
        <v>-761</v>
      </c>
      <c r="S219" s="39">
        <v>-10</v>
      </c>
      <c r="T219" s="13">
        <f>R219+S219</f>
        <v>-771</v>
      </c>
      <c r="U219" s="39"/>
      <c r="V219" s="13">
        <f>T219+U219</f>
        <v>-771</v>
      </c>
      <c r="W219" s="39">
        <v>-664</v>
      </c>
      <c r="X219" s="13">
        <f>V219+W219</f>
        <v>-1435</v>
      </c>
      <c r="Y219" s="39">
        <v>-301</v>
      </c>
      <c r="Z219" s="13">
        <f>X219+Y219</f>
        <v>-1736</v>
      </c>
      <c r="AA219" s="39">
        <v>-657</v>
      </c>
      <c r="AB219" s="13">
        <f>Z219+AA219</f>
        <v>-2393</v>
      </c>
      <c r="AC219" s="39"/>
      <c r="AD219" s="13"/>
      <c r="AE219" s="39">
        <v>-25</v>
      </c>
      <c r="AF219" s="13">
        <f>AD219+AE219</f>
        <v>-25</v>
      </c>
      <c r="AG219" s="39">
        <v>-63</v>
      </c>
      <c r="AH219" s="13">
        <f>AF219+AG219</f>
        <v>-88</v>
      </c>
      <c r="AI219" s="39"/>
      <c r="AJ219" s="13">
        <f>AH219+AI219</f>
        <v>-88</v>
      </c>
      <c r="AK219" s="39"/>
      <c r="AL219" s="13">
        <f>AJ219+AK219</f>
        <v>-88</v>
      </c>
      <c r="AM219" s="39">
        <v>-84</v>
      </c>
      <c r="AN219" s="13">
        <f>AL219+AM219</f>
        <v>-172</v>
      </c>
      <c r="AO219" s="39">
        <v>-243</v>
      </c>
      <c r="AP219" s="13">
        <f>AN219+AO219</f>
        <v>-415</v>
      </c>
      <c r="AQ219" s="39">
        <v>-20</v>
      </c>
      <c r="AR219" s="13">
        <f>AP219+AQ219</f>
        <v>-435</v>
      </c>
      <c r="AS219" s="39"/>
      <c r="AT219" s="13">
        <f>AR219+AS219</f>
        <v>-435</v>
      </c>
      <c r="AU219" s="39">
        <v>-20</v>
      </c>
      <c r="AV219" s="13">
        <f>AT219+AU219</f>
        <v>-455</v>
      </c>
      <c r="AW219" s="39">
        <v>-165</v>
      </c>
      <c r="AX219" s="13">
        <f>AV219+AW219</f>
        <v>-620</v>
      </c>
      <c r="AY219" s="39">
        <v>-100</v>
      </c>
      <c r="AZ219" s="13">
        <f>AX219+AY219</f>
        <v>-720</v>
      </c>
      <c r="BA219" s="39">
        <v>-1398</v>
      </c>
      <c r="BB219" s="13">
        <f>AZ219+BA219</f>
        <v>-2118</v>
      </c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</row>
    <row r="220" spans="1:114" hidden="1">
      <c r="A220" s="12"/>
      <c r="B220" s="12"/>
      <c r="C220" s="12"/>
      <c r="D220" s="12"/>
      <c r="E220" s="12"/>
      <c r="F220" s="12"/>
      <c r="G220" s="63" t="s">
        <v>196</v>
      </c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</row>
    <row r="221" spans="1:114" ht="15.75">
      <c r="A221" s="8" t="s">
        <v>171</v>
      </c>
      <c r="B221" s="8" t="s">
        <v>130</v>
      </c>
      <c r="C221" s="8"/>
      <c r="D221" s="8"/>
      <c r="E221" s="8"/>
      <c r="F221" s="8"/>
      <c r="G221" s="62" t="s">
        <v>197</v>
      </c>
      <c r="H221" s="17">
        <f t="shared" ref="H221:BB221" si="1210">H222</f>
        <v>0</v>
      </c>
      <c r="I221" s="17">
        <f t="shared" si="1210"/>
        <v>0</v>
      </c>
      <c r="J221" s="17">
        <f t="shared" si="1210"/>
        <v>0</v>
      </c>
      <c r="K221" s="17">
        <f t="shared" si="1210"/>
        <v>0</v>
      </c>
      <c r="L221" s="17">
        <f t="shared" si="1210"/>
        <v>0</v>
      </c>
      <c r="M221" s="17">
        <f t="shared" si="1210"/>
        <v>0</v>
      </c>
      <c r="N221" s="17">
        <f t="shared" si="1210"/>
        <v>0</v>
      </c>
      <c r="O221" s="17">
        <f t="shared" si="1210"/>
        <v>0</v>
      </c>
      <c r="P221" s="17">
        <f t="shared" si="1210"/>
        <v>0</v>
      </c>
      <c r="Q221" s="17">
        <f t="shared" si="1210"/>
        <v>0</v>
      </c>
      <c r="R221" s="17">
        <f t="shared" si="1210"/>
        <v>0</v>
      </c>
      <c r="S221" s="17">
        <f t="shared" si="1210"/>
        <v>0</v>
      </c>
      <c r="T221" s="17">
        <f t="shared" si="1210"/>
        <v>0</v>
      </c>
      <c r="U221" s="17">
        <f t="shared" si="1210"/>
        <v>0</v>
      </c>
      <c r="V221" s="17">
        <f t="shared" si="1210"/>
        <v>0</v>
      </c>
      <c r="W221" s="17">
        <f t="shared" si="1210"/>
        <v>0</v>
      </c>
      <c r="X221" s="17">
        <f t="shared" si="1210"/>
        <v>0</v>
      </c>
      <c r="Y221" s="17">
        <f t="shared" si="1210"/>
        <v>0</v>
      </c>
      <c r="Z221" s="17">
        <f t="shared" si="1210"/>
        <v>0</v>
      </c>
      <c r="AA221" s="17">
        <f t="shared" si="1210"/>
        <v>0</v>
      </c>
      <c r="AB221" s="17">
        <f t="shared" si="1210"/>
        <v>0</v>
      </c>
      <c r="AC221" s="17">
        <f t="shared" si="1210"/>
        <v>0</v>
      </c>
      <c r="AD221" s="17">
        <f t="shared" si="1210"/>
        <v>0</v>
      </c>
      <c r="AE221" s="17">
        <f t="shared" si="1210"/>
        <v>0</v>
      </c>
      <c r="AF221" s="17">
        <f t="shared" si="1210"/>
        <v>0</v>
      </c>
      <c r="AG221" s="17">
        <f t="shared" si="1210"/>
        <v>0</v>
      </c>
      <c r="AH221" s="17">
        <f t="shared" si="1210"/>
        <v>0</v>
      </c>
      <c r="AI221" s="17">
        <f t="shared" si="1210"/>
        <v>0</v>
      </c>
      <c r="AJ221" s="17">
        <f t="shared" si="1210"/>
        <v>0</v>
      </c>
      <c r="AK221" s="17">
        <f t="shared" si="1210"/>
        <v>0</v>
      </c>
      <c r="AL221" s="17">
        <f t="shared" si="1210"/>
        <v>0</v>
      </c>
      <c r="AM221" s="17">
        <f t="shared" si="1210"/>
        <v>0</v>
      </c>
      <c r="AN221" s="17">
        <f t="shared" si="1210"/>
        <v>0</v>
      </c>
      <c r="AO221" s="17">
        <f t="shared" si="1210"/>
        <v>0</v>
      </c>
      <c r="AP221" s="17">
        <f t="shared" si="1210"/>
        <v>0</v>
      </c>
      <c r="AQ221" s="17">
        <f t="shared" si="1210"/>
        <v>0</v>
      </c>
      <c r="AR221" s="17">
        <f t="shared" si="1210"/>
        <v>0</v>
      </c>
      <c r="AS221" s="17">
        <f t="shared" si="1210"/>
        <v>0</v>
      </c>
      <c r="AT221" s="17">
        <f t="shared" si="1210"/>
        <v>0</v>
      </c>
      <c r="AU221" s="17">
        <f t="shared" si="1210"/>
        <v>0</v>
      </c>
      <c r="AV221" s="17">
        <f t="shared" si="1210"/>
        <v>0</v>
      </c>
      <c r="AW221" s="17">
        <f t="shared" si="1210"/>
        <v>0</v>
      </c>
      <c r="AX221" s="17">
        <f t="shared" si="1210"/>
        <v>0</v>
      </c>
      <c r="AY221" s="17">
        <f t="shared" si="1210"/>
        <v>0</v>
      </c>
      <c r="AZ221" s="17">
        <f t="shared" si="1210"/>
        <v>0</v>
      </c>
      <c r="BA221" s="17">
        <f t="shared" si="1210"/>
        <v>0</v>
      </c>
      <c r="BB221" s="17">
        <f t="shared" si="1210"/>
        <v>0</v>
      </c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</row>
    <row r="222" spans="1:114" ht="30">
      <c r="A222" s="8"/>
      <c r="B222" s="8"/>
      <c r="C222" s="8" t="s">
        <v>24</v>
      </c>
      <c r="D222" s="8"/>
      <c r="E222" s="8"/>
      <c r="F222" s="8"/>
      <c r="G222" s="62" t="s">
        <v>198</v>
      </c>
      <c r="H222" s="17">
        <f t="shared" ref="H222:N222" si="1211">H203</f>
        <v>0</v>
      </c>
      <c r="I222" s="17">
        <f t="shared" si="1211"/>
        <v>0</v>
      </c>
      <c r="J222" s="17">
        <f t="shared" si="1211"/>
        <v>0</v>
      </c>
      <c r="K222" s="17">
        <f t="shared" si="1211"/>
        <v>0</v>
      </c>
      <c r="L222" s="17">
        <f t="shared" si="1211"/>
        <v>0</v>
      </c>
      <c r="M222" s="17">
        <f t="shared" si="1211"/>
        <v>0</v>
      </c>
      <c r="N222" s="17">
        <f t="shared" si="1211"/>
        <v>0</v>
      </c>
      <c r="O222" s="17">
        <f t="shared" ref="O222:T222" si="1212">O203</f>
        <v>0</v>
      </c>
      <c r="P222" s="17">
        <f t="shared" si="1212"/>
        <v>0</v>
      </c>
      <c r="Q222" s="17">
        <f t="shared" si="1212"/>
        <v>0</v>
      </c>
      <c r="R222" s="17">
        <f t="shared" si="1212"/>
        <v>0</v>
      </c>
      <c r="S222" s="17">
        <f t="shared" si="1212"/>
        <v>0</v>
      </c>
      <c r="T222" s="17">
        <f t="shared" si="1212"/>
        <v>0</v>
      </c>
      <c r="U222" s="17">
        <f t="shared" ref="U222:Z222" si="1213">U203</f>
        <v>0</v>
      </c>
      <c r="V222" s="17">
        <f t="shared" si="1213"/>
        <v>0</v>
      </c>
      <c r="W222" s="17">
        <f t="shared" si="1213"/>
        <v>0</v>
      </c>
      <c r="X222" s="17">
        <f t="shared" si="1213"/>
        <v>0</v>
      </c>
      <c r="Y222" s="17">
        <f t="shared" si="1213"/>
        <v>0</v>
      </c>
      <c r="Z222" s="17">
        <f t="shared" si="1213"/>
        <v>0</v>
      </c>
      <c r="AA222" s="17">
        <f t="shared" ref="AA222:AF222" si="1214">AA203</f>
        <v>0</v>
      </c>
      <c r="AB222" s="17">
        <f t="shared" si="1214"/>
        <v>0</v>
      </c>
      <c r="AC222" s="17">
        <f t="shared" si="1214"/>
        <v>0</v>
      </c>
      <c r="AD222" s="17">
        <f t="shared" si="1214"/>
        <v>0</v>
      </c>
      <c r="AE222" s="17">
        <f t="shared" si="1214"/>
        <v>0</v>
      </c>
      <c r="AF222" s="17">
        <f t="shared" si="1214"/>
        <v>0</v>
      </c>
      <c r="AG222" s="17">
        <f t="shared" ref="AG222:AH222" si="1215">AG203</f>
        <v>0</v>
      </c>
      <c r="AH222" s="17">
        <f t="shared" si="1215"/>
        <v>0</v>
      </c>
      <c r="AI222" s="17">
        <f t="shared" ref="AI222:AJ222" si="1216">AI203</f>
        <v>0</v>
      </c>
      <c r="AJ222" s="17">
        <f t="shared" si="1216"/>
        <v>0</v>
      </c>
      <c r="AK222" s="17">
        <f t="shared" ref="AK222:AL222" si="1217">AK203</f>
        <v>0</v>
      </c>
      <c r="AL222" s="17">
        <f t="shared" si="1217"/>
        <v>0</v>
      </c>
      <c r="AM222" s="17">
        <f t="shared" ref="AM222:AN222" si="1218">AM203</f>
        <v>0</v>
      </c>
      <c r="AN222" s="17">
        <f t="shared" si="1218"/>
        <v>0</v>
      </c>
      <c r="AO222" s="17">
        <f t="shared" ref="AO222:AP222" si="1219">AO203</f>
        <v>0</v>
      </c>
      <c r="AP222" s="17">
        <f t="shared" si="1219"/>
        <v>0</v>
      </c>
      <c r="AQ222" s="17">
        <f t="shared" ref="AQ222:AR222" si="1220">AQ203</f>
        <v>0</v>
      </c>
      <c r="AR222" s="17">
        <f t="shared" si="1220"/>
        <v>0</v>
      </c>
      <c r="AS222" s="17">
        <f t="shared" ref="AS222:AT222" si="1221">AS203</f>
        <v>0</v>
      </c>
      <c r="AT222" s="17">
        <f t="shared" si="1221"/>
        <v>0</v>
      </c>
      <c r="AU222" s="17">
        <f t="shared" ref="AU222:AV222" si="1222">AU203</f>
        <v>0</v>
      </c>
      <c r="AV222" s="17">
        <f t="shared" si="1222"/>
        <v>0</v>
      </c>
      <c r="AW222" s="17">
        <f t="shared" ref="AW222:AX222" si="1223">AW203</f>
        <v>0</v>
      </c>
      <c r="AX222" s="17">
        <f t="shared" si="1223"/>
        <v>0</v>
      </c>
      <c r="AY222" s="17">
        <f t="shared" ref="AY222:AZ222" si="1224">AY203</f>
        <v>0</v>
      </c>
      <c r="AZ222" s="17">
        <f t="shared" si="1224"/>
        <v>0</v>
      </c>
      <c r="BA222" s="17">
        <f t="shared" ref="BA222:BB222" si="1225">BA203</f>
        <v>0</v>
      </c>
      <c r="BB222" s="17">
        <f t="shared" si="1225"/>
        <v>0</v>
      </c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</row>
    <row r="223" spans="1:114" ht="15.75">
      <c r="A223" s="8"/>
      <c r="B223" s="8" t="s">
        <v>47</v>
      </c>
      <c r="C223" s="8"/>
      <c r="D223" s="8"/>
      <c r="E223" s="8"/>
      <c r="F223" s="8"/>
      <c r="G223" s="62" t="s">
        <v>199</v>
      </c>
      <c r="H223" s="17">
        <f t="shared" ref="H223:N223" si="1226">H143-H222</f>
        <v>0</v>
      </c>
      <c r="I223" s="17">
        <f t="shared" si="1226"/>
        <v>18236</v>
      </c>
      <c r="J223" s="17">
        <f t="shared" si="1226"/>
        <v>18236</v>
      </c>
      <c r="K223" s="17">
        <f t="shared" si="1226"/>
        <v>19506</v>
      </c>
      <c r="L223" s="17">
        <f t="shared" si="1226"/>
        <v>37742</v>
      </c>
      <c r="M223" s="17">
        <f t="shared" si="1226"/>
        <v>22881</v>
      </c>
      <c r="N223" s="17">
        <f t="shared" si="1226"/>
        <v>60623</v>
      </c>
      <c r="O223" s="17">
        <f t="shared" ref="O223:T223" si="1227">O143-O222</f>
        <v>20699</v>
      </c>
      <c r="P223" s="17">
        <f t="shared" si="1227"/>
        <v>81322</v>
      </c>
      <c r="Q223" s="17">
        <f t="shared" si="1227"/>
        <v>12992</v>
      </c>
      <c r="R223" s="17">
        <f t="shared" si="1227"/>
        <v>94314</v>
      </c>
      <c r="S223" s="17">
        <f t="shared" si="1227"/>
        <v>17569</v>
      </c>
      <c r="T223" s="17">
        <f t="shared" si="1227"/>
        <v>111883</v>
      </c>
      <c r="U223" s="17">
        <f t="shared" ref="U223:Z223" si="1228">U143-U222</f>
        <v>113478</v>
      </c>
      <c r="V223" s="17">
        <f t="shared" si="1228"/>
        <v>225361</v>
      </c>
      <c r="W223" s="17">
        <f t="shared" si="1228"/>
        <v>38256</v>
      </c>
      <c r="X223" s="17">
        <f t="shared" si="1228"/>
        <v>263617</v>
      </c>
      <c r="Y223" s="17">
        <f t="shared" si="1228"/>
        <v>23102</v>
      </c>
      <c r="Z223" s="17">
        <f t="shared" si="1228"/>
        <v>286719</v>
      </c>
      <c r="AA223" s="17">
        <f t="shared" ref="AA223:AD223" si="1229">AA143-AA222</f>
        <v>26563</v>
      </c>
      <c r="AB223" s="17">
        <f t="shared" si="1229"/>
        <v>313282</v>
      </c>
      <c r="AC223" s="17">
        <f t="shared" si="1229"/>
        <v>40322</v>
      </c>
      <c r="AD223" s="17">
        <f t="shared" si="1229"/>
        <v>0</v>
      </c>
      <c r="AE223" s="17">
        <f t="shared" ref="AE223:AJ223" si="1230">AE143-AE222</f>
        <v>15322</v>
      </c>
      <c r="AF223" s="17">
        <f t="shared" si="1230"/>
        <v>15322</v>
      </c>
      <c r="AG223" s="17">
        <f t="shared" si="1230"/>
        <v>17991</v>
      </c>
      <c r="AH223" s="17">
        <f t="shared" si="1230"/>
        <v>33313</v>
      </c>
      <c r="AI223" s="17">
        <f t="shared" si="1230"/>
        <v>16100</v>
      </c>
      <c r="AJ223" s="17">
        <f t="shared" si="1230"/>
        <v>49413</v>
      </c>
      <c r="AK223" s="17">
        <f t="shared" ref="AK223:AM223" si="1231">AK143-AK222</f>
        <v>22416</v>
      </c>
      <c r="AL223" s="17">
        <f t="shared" ref="AL223:AO223" si="1232">AL143-AL222</f>
        <v>71829</v>
      </c>
      <c r="AM223" s="17">
        <f t="shared" si="1231"/>
        <v>44776</v>
      </c>
      <c r="AN223" s="17">
        <f t="shared" si="1232"/>
        <v>116605</v>
      </c>
      <c r="AO223" s="17">
        <f t="shared" si="1232"/>
        <v>9502</v>
      </c>
      <c r="AP223" s="17">
        <f t="shared" ref="AP223:AQ223" si="1233">AP143-AP222</f>
        <v>126107</v>
      </c>
      <c r="AQ223" s="17">
        <f t="shared" si="1233"/>
        <v>8985</v>
      </c>
      <c r="AR223" s="17">
        <f t="shared" ref="AR223:AS223" si="1234">AR143-AR222</f>
        <v>135092</v>
      </c>
      <c r="AS223" s="17">
        <f t="shared" si="1234"/>
        <v>9535</v>
      </c>
      <c r="AT223" s="17">
        <f t="shared" ref="AT223:AU223" si="1235">AT143-AT222</f>
        <v>144627</v>
      </c>
      <c r="AU223" s="17">
        <f t="shared" si="1235"/>
        <v>31564</v>
      </c>
      <c r="AV223" s="17">
        <f t="shared" ref="AV223:AW223" si="1236">AV143-AV222</f>
        <v>176191</v>
      </c>
      <c r="AW223" s="17">
        <f t="shared" si="1236"/>
        <v>19908</v>
      </c>
      <c r="AX223" s="17">
        <f t="shared" ref="AX223:AY223" si="1237">AX143-AX222</f>
        <v>196099</v>
      </c>
      <c r="AY223" s="17">
        <f t="shared" si="1237"/>
        <v>24942.5</v>
      </c>
      <c r="AZ223" s="17">
        <f t="shared" ref="AZ223:BA223" si="1238">AZ143-AZ222</f>
        <v>221041.5</v>
      </c>
      <c r="BA223" s="17">
        <f t="shared" si="1238"/>
        <v>31022</v>
      </c>
      <c r="BB223" s="17">
        <f t="shared" ref="BB223" si="1239">BB143-BB222</f>
        <v>252063.5</v>
      </c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</row>
    <row r="224" spans="1:114" s="1" customFormat="1" ht="18" customHeight="1">
      <c r="A224" s="98" t="s">
        <v>200</v>
      </c>
      <c r="B224" s="98"/>
      <c r="C224" s="98"/>
      <c r="D224" s="98"/>
      <c r="E224" s="98"/>
      <c r="F224" s="98"/>
      <c r="G224" s="52" t="s">
        <v>201</v>
      </c>
      <c r="H224" s="17">
        <f t="shared" ref="H224:N224" si="1240">H225+H337+H345+H349</f>
        <v>0</v>
      </c>
      <c r="I224" s="17">
        <f t="shared" si="1240"/>
        <v>2567684</v>
      </c>
      <c r="J224" s="17">
        <f t="shared" si="1240"/>
        <v>2567684</v>
      </c>
      <c r="K224" s="17">
        <f t="shared" si="1240"/>
        <v>2845689</v>
      </c>
      <c r="L224" s="17">
        <f t="shared" si="1240"/>
        <v>5413373</v>
      </c>
      <c r="M224" s="17">
        <f t="shared" si="1240"/>
        <v>2959536</v>
      </c>
      <c r="N224" s="17">
        <f t="shared" si="1240"/>
        <v>8372909</v>
      </c>
      <c r="O224" s="17">
        <f t="shared" ref="O224:T224" si="1241">O225+O337+O345+O349</f>
        <v>2771101</v>
      </c>
      <c r="P224" s="17">
        <f t="shared" si="1241"/>
        <v>11144010</v>
      </c>
      <c r="Q224" s="17">
        <f t="shared" si="1241"/>
        <v>2558289</v>
      </c>
      <c r="R224" s="17">
        <f t="shared" si="1241"/>
        <v>13702299</v>
      </c>
      <c r="S224" s="17">
        <f t="shared" si="1241"/>
        <v>2310093</v>
      </c>
      <c r="T224" s="17">
        <f t="shared" si="1241"/>
        <v>16012392</v>
      </c>
      <c r="U224" s="17">
        <f t="shared" ref="U224:Z224" si="1242">U225+U337+U345+U349</f>
        <v>2264289</v>
      </c>
      <c r="V224" s="17">
        <f t="shared" si="1242"/>
        <v>18276681</v>
      </c>
      <c r="W224" s="17">
        <f t="shared" si="1242"/>
        <v>2016130</v>
      </c>
      <c r="X224" s="17">
        <f t="shared" si="1242"/>
        <v>20292811</v>
      </c>
      <c r="Y224" s="17">
        <f t="shared" si="1242"/>
        <v>2406679</v>
      </c>
      <c r="Z224" s="17">
        <f t="shared" si="1242"/>
        <v>22699490</v>
      </c>
      <c r="AA224" s="17">
        <f t="shared" ref="AA224:AF224" si="1243">AA225+AA337+AA345+AA349</f>
        <v>2470222</v>
      </c>
      <c r="AB224" s="17">
        <f t="shared" si="1243"/>
        <v>25169712</v>
      </c>
      <c r="AC224" s="17">
        <f t="shared" si="1243"/>
        <v>2621825</v>
      </c>
      <c r="AD224" s="17">
        <f t="shared" si="1243"/>
        <v>0</v>
      </c>
      <c r="AE224" s="17">
        <f t="shared" si="1243"/>
        <v>2035484</v>
      </c>
      <c r="AF224" s="17">
        <f t="shared" si="1243"/>
        <v>2035484</v>
      </c>
      <c r="AG224" s="17">
        <f t="shared" ref="AG224:AH224" si="1244">AG225+AG337+AG345+AG349</f>
        <v>2108266</v>
      </c>
      <c r="AH224" s="17">
        <f t="shared" si="1244"/>
        <v>4143750</v>
      </c>
      <c r="AI224" s="17">
        <f t="shared" ref="AI224:AJ224" si="1245">AI225+AI337+AI345+AI349</f>
        <v>1946012</v>
      </c>
      <c r="AJ224" s="17">
        <f t="shared" si="1245"/>
        <v>6089762</v>
      </c>
      <c r="AK224" s="17">
        <f t="shared" ref="AK224:AL224" si="1246">AK225+AK337+AK345+AK349</f>
        <v>2367822</v>
      </c>
      <c r="AL224" s="17">
        <f t="shared" si="1246"/>
        <v>8457584</v>
      </c>
      <c r="AM224" s="17">
        <f t="shared" ref="AM224:AN224" si="1247">AM225+AM337+AM345+AM349</f>
        <v>1575896</v>
      </c>
      <c r="AN224" s="17">
        <f t="shared" si="1247"/>
        <v>10033480</v>
      </c>
      <c r="AO224" s="17">
        <f t="shared" ref="AO224:AP224" si="1248">AO225+AO337+AO345+AO349</f>
        <v>1544690</v>
      </c>
      <c r="AP224" s="17">
        <f t="shared" si="1248"/>
        <v>11578170</v>
      </c>
      <c r="AQ224" s="17">
        <f t="shared" ref="AQ224:AR224" si="1249">AQ225+AQ337+AQ345+AQ349</f>
        <v>1473349</v>
      </c>
      <c r="AR224" s="17">
        <f t="shared" si="1249"/>
        <v>13051519</v>
      </c>
      <c r="AS224" s="17">
        <f t="shared" ref="AS224:AT224" si="1250">AS225+AS337+AS345+AS349</f>
        <v>1481192</v>
      </c>
      <c r="AT224" s="17">
        <f t="shared" si="1250"/>
        <v>14532711</v>
      </c>
      <c r="AU224" s="17">
        <f t="shared" ref="AU224:AV224" si="1251">AU225+AU337+AU345+AU349</f>
        <v>2039734</v>
      </c>
      <c r="AV224" s="17">
        <f t="shared" si="1251"/>
        <v>16572445</v>
      </c>
      <c r="AW224" s="17">
        <f t="shared" ref="AW224:AX224" si="1252">AW225+AW337+AW345+AW349</f>
        <v>1903738</v>
      </c>
      <c r="AX224" s="17">
        <f t="shared" si="1252"/>
        <v>18476183</v>
      </c>
      <c r="AY224" s="17">
        <f t="shared" ref="AY224:AZ224" si="1253">AY225+AY337+AY345+AY349</f>
        <v>2073110</v>
      </c>
      <c r="AZ224" s="17">
        <f t="shared" si="1253"/>
        <v>20549293</v>
      </c>
      <c r="BA224" s="17">
        <f t="shared" ref="BA224:BB224" si="1254">BA225+BA337+BA345+BA349</f>
        <v>1579777</v>
      </c>
      <c r="BB224" s="17">
        <f t="shared" si="1254"/>
        <v>22129070</v>
      </c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</row>
    <row r="225" spans="1:114" ht="15.75">
      <c r="A225" s="8"/>
      <c r="B225" s="8"/>
      <c r="C225" s="8"/>
      <c r="D225" s="8" t="s">
        <v>24</v>
      </c>
      <c r="E225" s="8"/>
      <c r="F225" s="8"/>
      <c r="G225" s="62" t="s">
        <v>70</v>
      </c>
      <c r="H225" s="17">
        <f t="shared" ref="H225:N225" si="1255">H226+H259+H294+H297+H302+H335</f>
        <v>0</v>
      </c>
      <c r="I225" s="17">
        <f t="shared" si="1255"/>
        <v>2599235</v>
      </c>
      <c r="J225" s="17">
        <f t="shared" si="1255"/>
        <v>2599235</v>
      </c>
      <c r="K225" s="17">
        <f t="shared" si="1255"/>
        <v>2849284</v>
      </c>
      <c r="L225" s="17">
        <f t="shared" si="1255"/>
        <v>5448519</v>
      </c>
      <c r="M225" s="17">
        <f t="shared" si="1255"/>
        <v>2964135</v>
      </c>
      <c r="N225" s="17">
        <f t="shared" si="1255"/>
        <v>8412654</v>
      </c>
      <c r="O225" s="17">
        <f t="shared" ref="O225:T225" si="1256">O226+O259+O294+O297+O302+O335</f>
        <v>2774952</v>
      </c>
      <c r="P225" s="17">
        <f t="shared" si="1256"/>
        <v>11187606</v>
      </c>
      <c r="Q225" s="17">
        <f t="shared" si="1256"/>
        <v>2584419</v>
      </c>
      <c r="R225" s="17">
        <f t="shared" si="1256"/>
        <v>13772025</v>
      </c>
      <c r="S225" s="17">
        <f t="shared" si="1256"/>
        <v>2337878</v>
      </c>
      <c r="T225" s="17">
        <f t="shared" si="1256"/>
        <v>16109903</v>
      </c>
      <c r="U225" s="17">
        <f t="shared" ref="U225:Z225" si="1257">U226+U259+U294+U297+U302+U335</f>
        <v>2279384</v>
      </c>
      <c r="V225" s="17">
        <f t="shared" si="1257"/>
        <v>18389287</v>
      </c>
      <c r="W225" s="17">
        <f t="shared" si="1257"/>
        <v>2021033</v>
      </c>
      <c r="X225" s="17">
        <f t="shared" si="1257"/>
        <v>20410320</v>
      </c>
      <c r="Y225" s="17">
        <f t="shared" si="1257"/>
        <v>2424351</v>
      </c>
      <c r="Z225" s="17">
        <f t="shared" si="1257"/>
        <v>22834671</v>
      </c>
      <c r="AA225" s="17">
        <f t="shared" ref="AA225:AF225" si="1258">AA226+AA259+AA294+AA297+AA302+AA335</f>
        <v>2494886</v>
      </c>
      <c r="AB225" s="17">
        <f t="shared" si="1258"/>
        <v>25329557</v>
      </c>
      <c r="AC225" s="17">
        <f t="shared" si="1258"/>
        <v>2617597</v>
      </c>
      <c r="AD225" s="17">
        <f t="shared" si="1258"/>
        <v>0</v>
      </c>
      <c r="AE225" s="17">
        <f t="shared" si="1258"/>
        <v>2045032</v>
      </c>
      <c r="AF225" s="17">
        <f t="shared" si="1258"/>
        <v>2045032</v>
      </c>
      <c r="AG225" s="17">
        <f t="shared" ref="AG225:AH225" si="1259">AG226+AG259+AG294+AG297+AG302+AG335</f>
        <v>2112878</v>
      </c>
      <c r="AH225" s="17">
        <f t="shared" si="1259"/>
        <v>4157910</v>
      </c>
      <c r="AI225" s="17">
        <f t="shared" ref="AI225:AJ225" si="1260">AI226+AI259+AI294+AI297+AI302+AI335</f>
        <v>1954729</v>
      </c>
      <c r="AJ225" s="17">
        <f t="shared" si="1260"/>
        <v>6112639</v>
      </c>
      <c r="AK225" s="17">
        <f t="shared" ref="AK225:AL225" si="1261">AK226+AK259+AK294+AK297+AK302+AK335</f>
        <v>2419914</v>
      </c>
      <c r="AL225" s="17">
        <f t="shared" si="1261"/>
        <v>8532553</v>
      </c>
      <c r="AM225" s="17">
        <f t="shared" ref="AM225:AN225" si="1262">AM226+AM259+AM294+AM297+AM302+AM335</f>
        <v>1606488</v>
      </c>
      <c r="AN225" s="17">
        <f t="shared" si="1262"/>
        <v>10139041</v>
      </c>
      <c r="AO225" s="17">
        <f t="shared" ref="AO225:AP225" si="1263">AO226+AO259+AO294+AO297+AO302+AO335</f>
        <v>1546613</v>
      </c>
      <c r="AP225" s="17">
        <f t="shared" si="1263"/>
        <v>11685654</v>
      </c>
      <c r="AQ225" s="17">
        <f t="shared" ref="AQ225:AR225" si="1264">AQ226+AQ259+AQ294+AQ297+AQ302+AQ335</f>
        <v>1474328</v>
      </c>
      <c r="AR225" s="17">
        <f t="shared" si="1264"/>
        <v>13159982</v>
      </c>
      <c r="AS225" s="17">
        <f t="shared" ref="AS225:AT225" si="1265">AS226+AS259+AS294+AS297+AS302+AS335</f>
        <v>1482146</v>
      </c>
      <c r="AT225" s="17">
        <f t="shared" si="1265"/>
        <v>14642128</v>
      </c>
      <c r="AU225" s="17">
        <f t="shared" ref="AU225:AV225" si="1266">AU226+AU259+AU294+AU297+AU302+AU335</f>
        <v>2040676</v>
      </c>
      <c r="AV225" s="17">
        <f t="shared" si="1266"/>
        <v>16682804</v>
      </c>
      <c r="AW225" s="17">
        <f t="shared" ref="AW225:AX225" si="1267">AW226+AW259+AW294+AW297+AW302+AW335</f>
        <v>1904408</v>
      </c>
      <c r="AX225" s="17">
        <f t="shared" si="1267"/>
        <v>18587212</v>
      </c>
      <c r="AY225" s="17">
        <f t="shared" ref="AY225:AZ225" si="1268">AY226+AY259+AY294+AY297+AY302+AY335</f>
        <v>2088054</v>
      </c>
      <c r="AZ225" s="17">
        <f t="shared" si="1268"/>
        <v>20675266</v>
      </c>
      <c r="BA225" s="17">
        <f t="shared" ref="BA225:BB225" si="1269">BA226+BA259+BA294+BA297+BA302+BA335</f>
        <v>1569423</v>
      </c>
      <c r="BB225" s="17">
        <f t="shared" si="1269"/>
        <v>22244689</v>
      </c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</row>
    <row r="226" spans="1:114" ht="15.75">
      <c r="A226" s="8"/>
      <c r="B226" s="8"/>
      <c r="C226" s="8"/>
      <c r="D226" s="8" t="s">
        <v>71</v>
      </c>
      <c r="E226" s="8"/>
      <c r="F226" s="8"/>
      <c r="G226" s="62" t="s">
        <v>72</v>
      </c>
      <c r="H226" s="17">
        <f t="shared" ref="H226:N226" si="1270">H227+H245+H252</f>
        <v>0</v>
      </c>
      <c r="I226" s="17">
        <f t="shared" si="1270"/>
        <v>154741</v>
      </c>
      <c r="J226" s="17">
        <f t="shared" si="1270"/>
        <v>154741</v>
      </c>
      <c r="K226" s="17">
        <f t="shared" si="1270"/>
        <v>154654</v>
      </c>
      <c r="L226" s="17">
        <f t="shared" si="1270"/>
        <v>309395</v>
      </c>
      <c r="M226" s="17">
        <f t="shared" si="1270"/>
        <v>259556</v>
      </c>
      <c r="N226" s="17">
        <f t="shared" si="1270"/>
        <v>568951</v>
      </c>
      <c r="O226" s="17">
        <f t="shared" ref="O226:T226" si="1271">O227+O245+O252</f>
        <v>160434</v>
      </c>
      <c r="P226" s="17">
        <f t="shared" si="1271"/>
        <v>729385</v>
      </c>
      <c r="Q226" s="17">
        <f t="shared" si="1271"/>
        <v>258393</v>
      </c>
      <c r="R226" s="17">
        <f t="shared" si="1271"/>
        <v>987778</v>
      </c>
      <c r="S226" s="17">
        <f t="shared" si="1271"/>
        <v>154799</v>
      </c>
      <c r="T226" s="17">
        <f t="shared" si="1271"/>
        <v>1142577</v>
      </c>
      <c r="U226" s="17">
        <f t="shared" ref="U226:Z226" si="1272">U227+U245+U252</f>
        <v>261289</v>
      </c>
      <c r="V226" s="17">
        <f t="shared" si="1272"/>
        <v>1403866</v>
      </c>
      <c r="W226" s="17">
        <f t="shared" si="1272"/>
        <v>161954</v>
      </c>
      <c r="X226" s="17">
        <f t="shared" si="1272"/>
        <v>1565820</v>
      </c>
      <c r="Y226" s="17">
        <f t="shared" si="1272"/>
        <v>159070</v>
      </c>
      <c r="Z226" s="17">
        <f t="shared" si="1272"/>
        <v>1724890</v>
      </c>
      <c r="AA226" s="17">
        <f t="shared" ref="AA226:AF226" si="1273">AA227+AA245+AA252</f>
        <v>159130</v>
      </c>
      <c r="AB226" s="17">
        <f t="shared" si="1273"/>
        <v>1884020</v>
      </c>
      <c r="AC226" s="17">
        <f t="shared" si="1273"/>
        <v>256347</v>
      </c>
      <c r="AD226" s="17">
        <f t="shared" si="1273"/>
        <v>0</v>
      </c>
      <c r="AE226" s="17">
        <f t="shared" si="1273"/>
        <v>149752</v>
      </c>
      <c r="AF226" s="17">
        <f t="shared" si="1273"/>
        <v>149752</v>
      </c>
      <c r="AG226" s="17">
        <f t="shared" ref="AG226:AH226" si="1274">AG227+AG245+AG252</f>
        <v>146929</v>
      </c>
      <c r="AH226" s="17">
        <f t="shared" si="1274"/>
        <v>296681</v>
      </c>
      <c r="AI226" s="17">
        <f t="shared" ref="AI226:AJ226" si="1275">AI227+AI245+AI252</f>
        <v>158376</v>
      </c>
      <c r="AJ226" s="17">
        <f t="shared" si="1275"/>
        <v>455057</v>
      </c>
      <c r="AK226" s="17">
        <f t="shared" ref="AK226:AL226" si="1276">AK227+AK245+AK252</f>
        <v>739979</v>
      </c>
      <c r="AL226" s="17">
        <f t="shared" si="1276"/>
        <v>1195036</v>
      </c>
      <c r="AM226" s="17">
        <f t="shared" ref="AM226:AN226" si="1277">AM227+AM245+AM252</f>
        <v>168470</v>
      </c>
      <c r="AN226" s="17">
        <f t="shared" si="1277"/>
        <v>1363506</v>
      </c>
      <c r="AO226" s="17">
        <f t="shared" ref="AO226:AP226" si="1278">AO227+AO245+AO252</f>
        <v>168053</v>
      </c>
      <c r="AP226" s="17">
        <f t="shared" si="1278"/>
        <v>1531559</v>
      </c>
      <c r="AQ226" s="17">
        <f t="shared" ref="AQ226:AR226" si="1279">AQ227+AQ245+AQ252</f>
        <v>168308</v>
      </c>
      <c r="AR226" s="17">
        <f t="shared" si="1279"/>
        <v>1699867</v>
      </c>
      <c r="AS226" s="17">
        <f t="shared" ref="AS226:AT226" si="1280">AS227+AS245+AS252</f>
        <v>164606</v>
      </c>
      <c r="AT226" s="17">
        <f t="shared" si="1280"/>
        <v>1864473</v>
      </c>
      <c r="AU226" s="17">
        <f t="shared" ref="AU226:AV226" si="1281">AU227+AU245+AU252</f>
        <v>170020</v>
      </c>
      <c r="AV226" s="17">
        <f t="shared" si="1281"/>
        <v>2034493</v>
      </c>
      <c r="AW226" s="17">
        <f t="shared" ref="AW226:AX226" si="1282">AW227+AW245+AW252</f>
        <v>167753</v>
      </c>
      <c r="AX226" s="17">
        <f t="shared" si="1282"/>
        <v>2202246</v>
      </c>
      <c r="AY226" s="17">
        <f t="shared" ref="AY226:AZ226" si="1283">AY227+AY245+AY252</f>
        <v>715901</v>
      </c>
      <c r="AZ226" s="17">
        <f t="shared" si="1283"/>
        <v>2918147</v>
      </c>
      <c r="BA226" s="17">
        <f t="shared" ref="BA226:BB226" si="1284">BA227+BA245+BA252</f>
        <v>174809</v>
      </c>
      <c r="BB226" s="17">
        <f t="shared" si="1284"/>
        <v>3092956</v>
      </c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</row>
    <row r="227" spans="1:114" ht="15.75">
      <c r="A227" s="8"/>
      <c r="B227" s="8"/>
      <c r="C227" s="8"/>
      <c r="D227" s="8"/>
      <c r="E227" s="8" t="s">
        <v>24</v>
      </c>
      <c r="F227" s="8"/>
      <c r="G227" s="57" t="s">
        <v>104</v>
      </c>
      <c r="H227" s="17">
        <f t="shared" ref="H227:N227" si="1285">SUM(H228:H244)</f>
        <v>0</v>
      </c>
      <c r="I227" s="17">
        <f t="shared" si="1285"/>
        <v>121365</v>
      </c>
      <c r="J227" s="17">
        <f t="shared" si="1285"/>
        <v>121365</v>
      </c>
      <c r="K227" s="17">
        <f t="shared" si="1285"/>
        <v>121285</v>
      </c>
      <c r="L227" s="17">
        <f t="shared" si="1285"/>
        <v>242650</v>
      </c>
      <c r="M227" s="17">
        <f t="shared" si="1285"/>
        <v>203658</v>
      </c>
      <c r="N227" s="17">
        <f t="shared" si="1285"/>
        <v>446308</v>
      </c>
      <c r="O227" s="17">
        <f t="shared" ref="O227:T227" si="1286">SUM(O228:O244)</f>
        <v>125384</v>
      </c>
      <c r="P227" s="17">
        <f t="shared" si="1286"/>
        <v>571692</v>
      </c>
      <c r="Q227" s="17">
        <f t="shared" si="1286"/>
        <v>202744</v>
      </c>
      <c r="R227" s="17">
        <f t="shared" si="1286"/>
        <v>774436</v>
      </c>
      <c r="S227" s="17">
        <f t="shared" si="1286"/>
        <v>121974</v>
      </c>
      <c r="T227" s="17">
        <f t="shared" si="1286"/>
        <v>896410</v>
      </c>
      <c r="U227" s="17">
        <f t="shared" ref="U227:Z227" si="1287">SUM(U228:U244)</f>
        <v>204617</v>
      </c>
      <c r="V227" s="17">
        <f t="shared" si="1287"/>
        <v>1101027</v>
      </c>
      <c r="W227" s="17">
        <f t="shared" si="1287"/>
        <v>127891</v>
      </c>
      <c r="X227" s="17">
        <f t="shared" si="1287"/>
        <v>1228918</v>
      </c>
      <c r="Y227" s="17">
        <f t="shared" si="1287"/>
        <v>124775</v>
      </c>
      <c r="Z227" s="17">
        <f t="shared" si="1287"/>
        <v>1353693</v>
      </c>
      <c r="AA227" s="17">
        <f t="shared" ref="AA227:AF227" si="1288">SUM(AA228:AA244)</f>
        <v>124812</v>
      </c>
      <c r="AB227" s="17">
        <f t="shared" si="1288"/>
        <v>1478505</v>
      </c>
      <c r="AC227" s="17">
        <f t="shared" si="1288"/>
        <v>198413</v>
      </c>
      <c r="AD227" s="17">
        <f t="shared" si="1288"/>
        <v>0</v>
      </c>
      <c r="AE227" s="17">
        <f t="shared" si="1288"/>
        <v>122359</v>
      </c>
      <c r="AF227" s="17">
        <f t="shared" si="1288"/>
        <v>122359</v>
      </c>
      <c r="AG227" s="17">
        <f t="shared" ref="AG227:AH227" si="1289">SUM(AG228:AG244)</f>
        <v>119955</v>
      </c>
      <c r="AH227" s="17">
        <f t="shared" si="1289"/>
        <v>242314</v>
      </c>
      <c r="AI227" s="17">
        <f t="shared" ref="AI227:AJ227" si="1290">SUM(AI228:AI244)</f>
        <v>129216</v>
      </c>
      <c r="AJ227" s="17">
        <f t="shared" si="1290"/>
        <v>371530</v>
      </c>
      <c r="AK227" s="17">
        <f t="shared" ref="AK227:AL227" si="1291">SUM(AK228:AK244)</f>
        <v>604041</v>
      </c>
      <c r="AL227" s="17">
        <f t="shared" si="1291"/>
        <v>975571</v>
      </c>
      <c r="AM227" s="17">
        <f t="shared" ref="AM227:AN227" si="1292">SUM(AM228:AM244)</f>
        <v>138407</v>
      </c>
      <c r="AN227" s="17">
        <f t="shared" si="1292"/>
        <v>1113978</v>
      </c>
      <c r="AO227" s="17">
        <f t="shared" ref="AO227:AP227" si="1293">SUM(AO228:AO244)</f>
        <v>136375</v>
      </c>
      <c r="AP227" s="17">
        <f t="shared" si="1293"/>
        <v>1250353</v>
      </c>
      <c r="AQ227" s="17">
        <f t="shared" ref="AQ227:AR227" si="1294">SUM(AQ228:AQ244)</f>
        <v>134457</v>
      </c>
      <c r="AR227" s="17">
        <f t="shared" si="1294"/>
        <v>1384810</v>
      </c>
      <c r="AS227" s="17">
        <f t="shared" ref="AS227:AT227" si="1295">SUM(AS228:AS244)</f>
        <v>137257</v>
      </c>
      <c r="AT227" s="17">
        <f t="shared" si="1295"/>
        <v>1522067</v>
      </c>
      <c r="AU227" s="17">
        <f t="shared" ref="AU227:AV227" si="1296">SUM(AU228:AU244)</f>
        <v>139766</v>
      </c>
      <c r="AV227" s="17">
        <f t="shared" si="1296"/>
        <v>1661833</v>
      </c>
      <c r="AW227" s="17">
        <f t="shared" ref="AW227:AX227" si="1297">SUM(AW228:AW244)</f>
        <v>137020</v>
      </c>
      <c r="AX227" s="17">
        <f t="shared" si="1297"/>
        <v>1798853</v>
      </c>
      <c r="AY227" s="17">
        <f t="shared" ref="AY227:AZ227" si="1298">SUM(AY228:AY244)</f>
        <v>583466</v>
      </c>
      <c r="AZ227" s="17">
        <f t="shared" si="1298"/>
        <v>2382319</v>
      </c>
      <c r="BA227" s="17">
        <f t="shared" ref="BA227:BB227" si="1299">SUM(BA228:BA244)</f>
        <v>143933</v>
      </c>
      <c r="BB227" s="17">
        <f t="shared" si="1299"/>
        <v>2526252</v>
      </c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</row>
    <row r="228" spans="1:114">
      <c r="A228" s="12"/>
      <c r="B228" s="12"/>
      <c r="C228" s="12"/>
      <c r="D228" s="12"/>
      <c r="E228" s="12"/>
      <c r="F228" s="12" t="s">
        <v>24</v>
      </c>
      <c r="G228" s="63" t="s">
        <v>105</v>
      </c>
      <c r="H228" s="19"/>
      <c r="I228" s="39">
        <v>121272</v>
      </c>
      <c r="J228" s="13">
        <f>H228+I228</f>
        <v>121272</v>
      </c>
      <c r="K228" s="39">
        <v>121272</v>
      </c>
      <c r="L228" s="13">
        <f>J228+K228</f>
        <v>242544</v>
      </c>
      <c r="M228" s="39">
        <v>121426</v>
      </c>
      <c r="N228" s="13">
        <f>L228+M228</f>
        <v>363970</v>
      </c>
      <c r="O228" s="39">
        <v>119292</v>
      </c>
      <c r="P228" s="13">
        <f>N228+O228</f>
        <v>483262</v>
      </c>
      <c r="Q228" s="39">
        <v>120662</v>
      </c>
      <c r="R228" s="13">
        <f>P228+Q228</f>
        <v>603924</v>
      </c>
      <c r="S228" s="39">
        <v>120081</v>
      </c>
      <c r="T228" s="13">
        <f>R228+S228+2810</f>
        <v>726815</v>
      </c>
      <c r="U228" s="39">
        <f>189914-2810</f>
        <v>187104</v>
      </c>
      <c r="V228" s="13">
        <f>T228+U228+2810</f>
        <v>916729</v>
      </c>
      <c r="W228" s="39">
        <v>121265</v>
      </c>
      <c r="X228" s="13">
        <f>V228+W228</f>
        <v>1037994</v>
      </c>
      <c r="Y228" s="39">
        <v>64084</v>
      </c>
      <c r="Z228" s="13">
        <f>X228+Y228</f>
        <v>1102078</v>
      </c>
      <c r="AA228" s="39">
        <v>124799</v>
      </c>
      <c r="AB228" s="13">
        <f>Z228+AA228</f>
        <v>1226877</v>
      </c>
      <c r="AC228" s="39">
        <v>121359</v>
      </c>
      <c r="AD228" s="13"/>
      <c r="AE228" s="39">
        <v>122320</v>
      </c>
      <c r="AF228" s="13">
        <f>AD228+AE228</f>
        <v>122320</v>
      </c>
      <c r="AG228" s="39">
        <v>119921</v>
      </c>
      <c r="AH228" s="13">
        <f>AF228+AG228</f>
        <v>242241</v>
      </c>
      <c r="AI228" s="39">
        <v>121692</v>
      </c>
      <c r="AJ228" s="13">
        <f>AH228+AI228</f>
        <v>363933</v>
      </c>
      <c r="AK228" s="39">
        <v>132618</v>
      </c>
      <c r="AL228" s="13">
        <f>AJ228+AK228</f>
        <v>496551</v>
      </c>
      <c r="AM228" s="39">
        <v>132557</v>
      </c>
      <c r="AN228" s="13">
        <f>AL228+AM228</f>
        <v>629108</v>
      </c>
      <c r="AO228" s="39">
        <f>131508</f>
        <v>131508</v>
      </c>
      <c r="AP228" s="13">
        <f>AN228+AO228</f>
        <v>760616</v>
      </c>
      <c r="AQ228" s="39">
        <v>129675</v>
      </c>
      <c r="AR228" s="13">
        <f>AP228+AQ228</f>
        <v>890291</v>
      </c>
      <c r="AS228" s="39">
        <v>132577</v>
      </c>
      <c r="AT228" s="13">
        <f>AR228+AS228</f>
        <v>1022868</v>
      </c>
      <c r="AU228" s="39">
        <v>135361</v>
      </c>
      <c r="AV228" s="13">
        <f>AT228+AU228</f>
        <v>1158229</v>
      </c>
      <c r="AW228" s="39">
        <v>132581</v>
      </c>
      <c r="AX228" s="13">
        <f>AV228+AW228</f>
        <v>1290810</v>
      </c>
      <c r="AY228" s="39">
        <v>132314</v>
      </c>
      <c r="AZ228" s="13">
        <f>AX228+AY228</f>
        <v>1423124</v>
      </c>
      <c r="BA228" s="39">
        <v>132892</v>
      </c>
      <c r="BB228" s="13">
        <f>AZ228+BA228</f>
        <v>1556016</v>
      </c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</row>
    <row r="229" spans="1:114">
      <c r="A229" s="12"/>
      <c r="B229" s="12"/>
      <c r="C229" s="12"/>
      <c r="D229" s="12"/>
      <c r="E229" s="12"/>
      <c r="F229" s="12" t="s">
        <v>22</v>
      </c>
      <c r="G229" s="63" t="s">
        <v>106</v>
      </c>
      <c r="H229" s="19"/>
      <c r="I229" s="39">
        <v>0</v>
      </c>
      <c r="J229" s="13">
        <f>H229+I229</f>
        <v>0</v>
      </c>
      <c r="K229" s="39">
        <v>0</v>
      </c>
      <c r="L229" s="13">
        <f>J229+K229</f>
        <v>0</v>
      </c>
      <c r="M229" s="39">
        <v>0</v>
      </c>
      <c r="N229" s="13">
        <f>L229+M229</f>
        <v>0</v>
      </c>
      <c r="O229" s="39">
        <v>0</v>
      </c>
      <c r="P229" s="13">
        <f>N229+O229</f>
        <v>0</v>
      </c>
      <c r="Q229" s="39">
        <v>0</v>
      </c>
      <c r="R229" s="13">
        <f>P229+Q229</f>
        <v>0</v>
      </c>
      <c r="S229" s="39">
        <v>0</v>
      </c>
      <c r="T229" s="13">
        <f>R229+S229</f>
        <v>0</v>
      </c>
      <c r="U229" s="39">
        <v>0</v>
      </c>
      <c r="V229" s="13">
        <f>T229+U229</f>
        <v>0</v>
      </c>
      <c r="W229" s="39">
        <v>0</v>
      </c>
      <c r="X229" s="13">
        <f>V229+W229</f>
        <v>0</v>
      </c>
      <c r="Y229" s="39">
        <v>0</v>
      </c>
      <c r="Z229" s="13">
        <f>X229+Y229</f>
        <v>0</v>
      </c>
      <c r="AA229" s="39">
        <v>0</v>
      </c>
      <c r="AB229" s="13">
        <f>Z229+AA229</f>
        <v>0</v>
      </c>
      <c r="AC229" s="39">
        <v>0</v>
      </c>
      <c r="AD229" s="13">
        <f>AB229+AC229</f>
        <v>0</v>
      </c>
      <c r="AE229" s="39">
        <v>0</v>
      </c>
      <c r="AF229" s="13">
        <f>AD229+AE229</f>
        <v>0</v>
      </c>
      <c r="AG229" s="39">
        <v>0</v>
      </c>
      <c r="AH229" s="13">
        <f>AF229+AG229</f>
        <v>0</v>
      </c>
      <c r="AI229" s="39">
        <v>0</v>
      </c>
      <c r="AJ229" s="13">
        <f>AH229+AI229</f>
        <v>0</v>
      </c>
      <c r="AK229" s="39">
        <v>0</v>
      </c>
      <c r="AL229" s="13">
        <f>AJ229+AK229</f>
        <v>0</v>
      </c>
      <c r="AM229" s="39">
        <v>0</v>
      </c>
      <c r="AN229" s="13">
        <f>AL229+AM229</f>
        <v>0</v>
      </c>
      <c r="AO229" s="39">
        <v>0</v>
      </c>
      <c r="AP229" s="13">
        <f>AN229+AO229</f>
        <v>0</v>
      </c>
      <c r="AQ229" s="39">
        <v>0</v>
      </c>
      <c r="AR229" s="13">
        <f>AP229+AQ229</f>
        <v>0</v>
      </c>
      <c r="AS229" s="39">
        <v>0</v>
      </c>
      <c r="AT229" s="13">
        <f>AR229+AS229</f>
        <v>0</v>
      </c>
      <c r="AU229" s="39">
        <v>0</v>
      </c>
      <c r="AV229" s="13">
        <f>AT229+AU229</f>
        <v>0</v>
      </c>
      <c r="AW229" s="39">
        <v>0</v>
      </c>
      <c r="AX229" s="13">
        <f>AV229+AW229</f>
        <v>0</v>
      </c>
      <c r="AY229" s="39">
        <v>0</v>
      </c>
      <c r="AZ229" s="13">
        <f>AX229+AY229</f>
        <v>0</v>
      </c>
      <c r="BA229" s="39">
        <v>0</v>
      </c>
      <c r="BB229" s="13">
        <f>AZ229+BA229</f>
        <v>0</v>
      </c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</row>
    <row r="230" spans="1:114">
      <c r="A230" s="12"/>
      <c r="B230" s="12"/>
      <c r="C230" s="12"/>
      <c r="D230" s="12"/>
      <c r="E230" s="12"/>
      <c r="F230" s="12" t="s">
        <v>39</v>
      </c>
      <c r="G230" s="63" t="s">
        <v>107</v>
      </c>
      <c r="H230" s="19"/>
      <c r="I230" s="39"/>
      <c r="J230" s="13">
        <f>H230+I230</f>
        <v>0</v>
      </c>
      <c r="K230" s="39"/>
      <c r="L230" s="13">
        <f>J230+K230</f>
        <v>0</v>
      </c>
      <c r="M230" s="39"/>
      <c r="N230" s="13">
        <f>L230+M230</f>
        <v>0</v>
      </c>
      <c r="O230" s="39"/>
      <c r="P230" s="13">
        <f>N230+O230</f>
        <v>0</v>
      </c>
      <c r="Q230" s="39"/>
      <c r="R230" s="13">
        <f>P230+Q230</f>
        <v>0</v>
      </c>
      <c r="S230" s="39"/>
      <c r="T230" s="13">
        <f>R230+S230</f>
        <v>0</v>
      </c>
      <c r="U230" s="39"/>
      <c r="V230" s="13">
        <f>T230+U230</f>
        <v>0</v>
      </c>
      <c r="W230" s="39"/>
      <c r="X230" s="13">
        <f>V230+W230</f>
        <v>0</v>
      </c>
      <c r="Y230" s="39"/>
      <c r="Z230" s="13">
        <f>X230+Y230</f>
        <v>0</v>
      </c>
      <c r="AA230" s="39"/>
      <c r="AB230" s="13">
        <f>Z230+AA230</f>
        <v>0</v>
      </c>
      <c r="AC230" s="39"/>
      <c r="AD230" s="13">
        <f>AB230+AC230</f>
        <v>0</v>
      </c>
      <c r="AE230" s="39"/>
      <c r="AF230" s="13">
        <f>AD230+AE230</f>
        <v>0</v>
      </c>
      <c r="AG230" s="39"/>
      <c r="AH230" s="13">
        <f>AF230+AG230</f>
        <v>0</v>
      </c>
      <c r="AI230" s="39"/>
      <c r="AJ230" s="13">
        <f>AH230+AI230</f>
        <v>0</v>
      </c>
      <c r="AK230" s="39"/>
      <c r="AL230" s="13">
        <f>AJ230+AK230</f>
        <v>0</v>
      </c>
      <c r="AM230" s="39"/>
      <c r="AN230" s="13">
        <f>AL230+AM230</f>
        <v>0</v>
      </c>
      <c r="AO230" s="39"/>
      <c r="AP230" s="13">
        <f>AN230+AO230</f>
        <v>0</v>
      </c>
      <c r="AQ230" s="39"/>
      <c r="AR230" s="13">
        <f>AP230+AQ230</f>
        <v>0</v>
      </c>
      <c r="AS230" s="39"/>
      <c r="AT230" s="13">
        <f>AR230+AS230</f>
        <v>0</v>
      </c>
      <c r="AU230" s="39"/>
      <c r="AV230" s="13">
        <f>AT230+AU230</f>
        <v>0</v>
      </c>
      <c r="AW230" s="39"/>
      <c r="AX230" s="13">
        <f>AV230+AW230</f>
        <v>0</v>
      </c>
      <c r="AY230" s="39"/>
      <c r="AZ230" s="13">
        <f>AX230+AY230</f>
        <v>0</v>
      </c>
      <c r="BA230" s="39"/>
      <c r="BB230" s="13">
        <f>AZ230+BA230</f>
        <v>0</v>
      </c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</row>
    <row r="231" spans="1:114">
      <c r="A231" s="12"/>
      <c r="B231" s="12"/>
      <c r="C231" s="12"/>
      <c r="D231" s="12"/>
      <c r="E231" s="12"/>
      <c r="F231" s="12" t="s">
        <v>14</v>
      </c>
      <c r="G231" s="63" t="s">
        <v>108</v>
      </c>
      <c r="H231" s="19"/>
      <c r="I231" s="39"/>
      <c r="J231" s="13">
        <f>H231+I231</f>
        <v>0</v>
      </c>
      <c r="K231" s="39"/>
      <c r="L231" s="13">
        <f>J231+K231</f>
        <v>0</v>
      </c>
      <c r="M231" s="39"/>
      <c r="N231" s="13">
        <f>L231+M231</f>
        <v>0</v>
      </c>
      <c r="O231" s="39"/>
      <c r="P231" s="13">
        <f>N231+O231</f>
        <v>0</v>
      </c>
      <c r="Q231" s="39"/>
      <c r="R231" s="13">
        <f>P231+Q231</f>
        <v>0</v>
      </c>
      <c r="S231" s="39"/>
      <c r="T231" s="13">
        <f>R231+S231</f>
        <v>0</v>
      </c>
      <c r="U231" s="39"/>
      <c r="V231" s="13">
        <f>T231+U231</f>
        <v>0</v>
      </c>
      <c r="W231" s="39"/>
      <c r="X231" s="13">
        <f>V231+W231</f>
        <v>0</v>
      </c>
      <c r="Y231" s="39"/>
      <c r="Z231" s="13">
        <f>X231+Y231</f>
        <v>0</v>
      </c>
      <c r="AA231" s="39"/>
      <c r="AB231" s="13">
        <f>Z231+AA231</f>
        <v>0</v>
      </c>
      <c r="AC231" s="39"/>
      <c r="AD231" s="13">
        <f>AB231+AC231</f>
        <v>0</v>
      </c>
      <c r="AE231" s="39"/>
      <c r="AF231" s="13">
        <f>AD231+AE231</f>
        <v>0</v>
      </c>
      <c r="AG231" s="39"/>
      <c r="AH231" s="13">
        <f>AF231+AG231</f>
        <v>0</v>
      </c>
      <c r="AI231" s="39"/>
      <c r="AJ231" s="13">
        <f>AH231+AI231</f>
        <v>0</v>
      </c>
      <c r="AK231" s="39"/>
      <c r="AL231" s="13">
        <f>AJ231+AK231</f>
        <v>0</v>
      </c>
      <c r="AM231" s="39"/>
      <c r="AN231" s="13">
        <f>AL231+AM231</f>
        <v>0</v>
      </c>
      <c r="AO231" s="39"/>
      <c r="AP231" s="13">
        <f>AN231+AO231</f>
        <v>0</v>
      </c>
      <c r="AQ231" s="39"/>
      <c r="AR231" s="13">
        <f>AP231+AQ231</f>
        <v>0</v>
      </c>
      <c r="AS231" s="39"/>
      <c r="AT231" s="13">
        <f>AR231+AS231</f>
        <v>0</v>
      </c>
      <c r="AU231" s="39"/>
      <c r="AV231" s="13">
        <f>AT231+AU231</f>
        <v>0</v>
      </c>
      <c r="AW231" s="39"/>
      <c r="AX231" s="13">
        <f>AV231+AW231</f>
        <v>0</v>
      </c>
      <c r="AY231" s="39"/>
      <c r="AZ231" s="13">
        <f>AX231+AY231</f>
        <v>0</v>
      </c>
      <c r="BA231" s="39"/>
      <c r="BB231" s="13">
        <f>AZ231+BA231</f>
        <v>0</v>
      </c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</row>
    <row r="232" spans="1:114" hidden="1">
      <c r="A232" s="12"/>
      <c r="B232" s="12"/>
      <c r="C232" s="12"/>
      <c r="D232" s="12"/>
      <c r="E232" s="12"/>
      <c r="F232" s="12"/>
      <c r="G232" s="63" t="s">
        <v>109</v>
      </c>
      <c r="H232" s="19"/>
      <c r="I232" s="39"/>
      <c r="J232" s="19"/>
      <c r="K232" s="39"/>
      <c r="L232" s="19"/>
      <c r="M232" s="39"/>
      <c r="N232" s="19"/>
      <c r="O232" s="39"/>
      <c r="P232" s="19"/>
      <c r="Q232" s="39"/>
      <c r="R232" s="19"/>
      <c r="S232" s="39"/>
      <c r="T232" s="19"/>
      <c r="U232" s="39"/>
      <c r="V232" s="19"/>
      <c r="W232" s="39"/>
      <c r="X232" s="19"/>
      <c r="Y232" s="39"/>
      <c r="Z232" s="19"/>
      <c r="AA232" s="39"/>
      <c r="AB232" s="19"/>
      <c r="AC232" s="39"/>
      <c r="AD232" s="19"/>
      <c r="AE232" s="39"/>
      <c r="AF232" s="19"/>
      <c r="AG232" s="39"/>
      <c r="AH232" s="19"/>
      <c r="AI232" s="39"/>
      <c r="AJ232" s="19"/>
      <c r="AK232" s="39"/>
      <c r="AL232" s="19"/>
      <c r="AM232" s="39"/>
      <c r="AN232" s="19"/>
      <c r="AO232" s="39"/>
      <c r="AP232" s="19"/>
      <c r="AQ232" s="39"/>
      <c r="AR232" s="19"/>
      <c r="AS232" s="39"/>
      <c r="AT232" s="19"/>
      <c r="AU232" s="39"/>
      <c r="AV232" s="19"/>
      <c r="AW232" s="39"/>
      <c r="AX232" s="19"/>
      <c r="AY232" s="39"/>
      <c r="AZ232" s="19"/>
      <c r="BA232" s="39"/>
      <c r="BB232" s="19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</row>
    <row r="233" spans="1:114">
      <c r="A233" s="12"/>
      <c r="B233" s="12"/>
      <c r="C233" s="12"/>
      <c r="D233" s="12"/>
      <c r="E233" s="12"/>
      <c r="F233" s="12" t="s">
        <v>26</v>
      </c>
      <c r="G233" s="63" t="s">
        <v>110</v>
      </c>
      <c r="H233" s="19"/>
      <c r="I233" s="39"/>
      <c r="J233" s="13">
        <f>H233+I233</f>
        <v>0</v>
      </c>
      <c r="K233" s="39"/>
      <c r="L233" s="13">
        <f>J233+K233</f>
        <v>0</v>
      </c>
      <c r="M233" s="39"/>
      <c r="N233" s="13">
        <f>L233+M233</f>
        <v>0</v>
      </c>
      <c r="O233" s="39"/>
      <c r="P233" s="13">
        <f>N233+O233</f>
        <v>0</v>
      </c>
      <c r="Q233" s="39"/>
      <c r="R233" s="13">
        <f>P233+Q233</f>
        <v>0</v>
      </c>
      <c r="S233" s="39"/>
      <c r="T233" s="13">
        <f>R233+S233</f>
        <v>0</v>
      </c>
      <c r="U233" s="39"/>
      <c r="V233" s="13">
        <f>T233+U233</f>
        <v>0</v>
      </c>
      <c r="W233" s="39"/>
      <c r="X233" s="13">
        <f>V233+W233</f>
        <v>0</v>
      </c>
      <c r="Y233" s="39"/>
      <c r="Z233" s="13">
        <f>X233+Y233</f>
        <v>0</v>
      </c>
      <c r="AA233" s="39"/>
      <c r="AB233" s="13">
        <f>Z233+AA233</f>
        <v>0</v>
      </c>
      <c r="AC233" s="39"/>
      <c r="AD233" s="13">
        <f>AB233+AC233</f>
        <v>0</v>
      </c>
      <c r="AE233" s="39"/>
      <c r="AF233" s="13">
        <f>AD233+AE233</f>
        <v>0</v>
      </c>
      <c r="AG233" s="39"/>
      <c r="AH233" s="13">
        <f>AF233+AG233</f>
        <v>0</v>
      </c>
      <c r="AI233" s="39"/>
      <c r="AJ233" s="13">
        <f>AH233+AI233</f>
        <v>0</v>
      </c>
      <c r="AK233" s="39"/>
      <c r="AL233" s="13">
        <f>AJ233+AK233</f>
        <v>0</v>
      </c>
      <c r="AM233" s="39"/>
      <c r="AN233" s="13">
        <f>AL233+AM233</f>
        <v>0</v>
      </c>
      <c r="AO233" s="39"/>
      <c r="AP233" s="13">
        <f>AN233+AO233</f>
        <v>0</v>
      </c>
      <c r="AQ233" s="39"/>
      <c r="AR233" s="13">
        <f>AP233+AQ233</f>
        <v>0</v>
      </c>
      <c r="AS233" s="39"/>
      <c r="AT233" s="13">
        <f>AR233+AS233</f>
        <v>0</v>
      </c>
      <c r="AU233" s="39"/>
      <c r="AV233" s="13">
        <f>AT233+AU233</f>
        <v>0</v>
      </c>
      <c r="AW233" s="39"/>
      <c r="AX233" s="13">
        <f>AV233+AW233</f>
        <v>0</v>
      </c>
      <c r="AY233" s="39"/>
      <c r="AZ233" s="13">
        <f>AX233+AY233</f>
        <v>0</v>
      </c>
      <c r="BA233" s="39"/>
      <c r="BB233" s="13">
        <f>AZ233+BA233</f>
        <v>0</v>
      </c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</row>
    <row r="234" spans="1:114">
      <c r="A234" s="12"/>
      <c r="B234" s="12"/>
      <c r="C234" s="12"/>
      <c r="D234" s="12"/>
      <c r="E234" s="12"/>
      <c r="F234" s="12" t="s">
        <v>130</v>
      </c>
      <c r="G234" s="63" t="s">
        <v>111</v>
      </c>
      <c r="H234" s="19"/>
      <c r="I234" s="39"/>
      <c r="J234" s="13">
        <f>H234+I234</f>
        <v>0</v>
      </c>
      <c r="K234" s="39"/>
      <c r="L234" s="13">
        <f>J234+K234</f>
        <v>0</v>
      </c>
      <c r="M234" s="39"/>
      <c r="N234" s="13">
        <f>L234+M234</f>
        <v>0</v>
      </c>
      <c r="O234" s="39"/>
      <c r="P234" s="13">
        <f>N234+O234</f>
        <v>0</v>
      </c>
      <c r="Q234" s="39"/>
      <c r="R234" s="13">
        <f>P234+Q234</f>
        <v>0</v>
      </c>
      <c r="S234" s="39"/>
      <c r="T234" s="13">
        <f>R234+S234</f>
        <v>0</v>
      </c>
      <c r="U234" s="39"/>
      <c r="V234" s="13">
        <f>T234+U234</f>
        <v>0</v>
      </c>
      <c r="W234" s="39"/>
      <c r="X234" s="13">
        <f>V234+W234</f>
        <v>0</v>
      </c>
      <c r="Y234" s="39"/>
      <c r="Z234" s="13">
        <f>X234+Y234</f>
        <v>0</v>
      </c>
      <c r="AA234" s="39"/>
      <c r="AB234" s="13">
        <f>Z234+AA234</f>
        <v>0</v>
      </c>
      <c r="AC234" s="39"/>
      <c r="AD234" s="13">
        <f>AB234+AC234</f>
        <v>0</v>
      </c>
      <c r="AE234" s="39"/>
      <c r="AF234" s="13">
        <f>AD234+AE234</f>
        <v>0</v>
      </c>
      <c r="AG234" s="39"/>
      <c r="AH234" s="13">
        <f>AF234+AG234</f>
        <v>0</v>
      </c>
      <c r="AI234" s="39"/>
      <c r="AJ234" s="13">
        <f>AH234+AI234</f>
        <v>0</v>
      </c>
      <c r="AK234" s="39"/>
      <c r="AL234" s="13">
        <f>AJ234+AK234</f>
        <v>0</v>
      </c>
      <c r="AM234" s="39"/>
      <c r="AN234" s="13">
        <f>AL234+AM234</f>
        <v>0</v>
      </c>
      <c r="AO234" s="39"/>
      <c r="AP234" s="13">
        <f>AN234+AO234</f>
        <v>0</v>
      </c>
      <c r="AQ234" s="39"/>
      <c r="AR234" s="13">
        <f>AP234+AQ234</f>
        <v>0</v>
      </c>
      <c r="AS234" s="39"/>
      <c r="AT234" s="13">
        <f>AR234+AS234</f>
        <v>0</v>
      </c>
      <c r="AU234" s="39"/>
      <c r="AV234" s="13">
        <f>AT234+AU234</f>
        <v>0</v>
      </c>
      <c r="AW234" s="39"/>
      <c r="AX234" s="13">
        <f>AV234+AW234</f>
        <v>0</v>
      </c>
      <c r="AY234" s="39"/>
      <c r="AZ234" s="13">
        <f>AX234+AY234</f>
        <v>0</v>
      </c>
      <c r="BA234" s="39"/>
      <c r="BB234" s="13">
        <f>AZ234+BA234</f>
        <v>0</v>
      </c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</row>
    <row r="235" spans="1:114">
      <c r="A235" s="12"/>
      <c r="B235" s="12"/>
      <c r="C235" s="12"/>
      <c r="D235" s="12"/>
      <c r="E235" s="12"/>
      <c r="F235" s="12" t="s">
        <v>112</v>
      </c>
      <c r="G235" s="63" t="s">
        <v>113</v>
      </c>
      <c r="H235" s="19"/>
      <c r="I235" s="39"/>
      <c r="J235" s="13">
        <f>H235+I235</f>
        <v>0</v>
      </c>
      <c r="K235" s="39"/>
      <c r="L235" s="13">
        <f>J235+K235</f>
        <v>0</v>
      </c>
      <c r="M235" s="39"/>
      <c r="N235" s="13">
        <f>L235+M235</f>
        <v>0</v>
      </c>
      <c r="O235" s="39"/>
      <c r="P235" s="13">
        <f>N235+O235</f>
        <v>0</v>
      </c>
      <c r="Q235" s="39"/>
      <c r="R235" s="13">
        <f>P235+Q235</f>
        <v>0</v>
      </c>
      <c r="S235" s="39"/>
      <c r="T235" s="13">
        <f>R235+S235</f>
        <v>0</v>
      </c>
      <c r="U235" s="39"/>
      <c r="V235" s="13">
        <f>T235+U235</f>
        <v>0</v>
      </c>
      <c r="W235" s="39"/>
      <c r="X235" s="13">
        <f>V235+W235</f>
        <v>0</v>
      </c>
      <c r="Y235" s="39"/>
      <c r="Z235" s="13">
        <f>X235+Y235</f>
        <v>0</v>
      </c>
      <c r="AA235" s="39"/>
      <c r="AB235" s="13">
        <f>Z235+AA235</f>
        <v>0</v>
      </c>
      <c r="AC235" s="39"/>
      <c r="AD235" s="13">
        <f>AB235+AC235</f>
        <v>0</v>
      </c>
      <c r="AE235" s="39"/>
      <c r="AF235" s="13">
        <f>AD235+AE235</f>
        <v>0</v>
      </c>
      <c r="AG235" s="39"/>
      <c r="AH235" s="13">
        <f>AF235+AG235</f>
        <v>0</v>
      </c>
      <c r="AI235" s="39"/>
      <c r="AJ235" s="13">
        <f>AH235+AI235</f>
        <v>0</v>
      </c>
      <c r="AK235" s="39"/>
      <c r="AL235" s="13">
        <f>AJ235+AK235</f>
        <v>0</v>
      </c>
      <c r="AM235" s="39"/>
      <c r="AN235" s="13">
        <f>AL235+AM235</f>
        <v>0</v>
      </c>
      <c r="AO235" s="39"/>
      <c r="AP235" s="13">
        <f>AN235+AO235</f>
        <v>0</v>
      </c>
      <c r="AQ235" s="39"/>
      <c r="AR235" s="13">
        <f>AP235+AQ235</f>
        <v>0</v>
      </c>
      <c r="AS235" s="39"/>
      <c r="AT235" s="13">
        <f>AR235+AS235</f>
        <v>0</v>
      </c>
      <c r="AU235" s="39"/>
      <c r="AV235" s="13">
        <f>AT235+AU235</f>
        <v>0</v>
      </c>
      <c r="AW235" s="39"/>
      <c r="AX235" s="13">
        <f>AV235+AW235</f>
        <v>0</v>
      </c>
      <c r="AY235" s="39"/>
      <c r="AZ235" s="13">
        <f>AX235+AY235</f>
        <v>0</v>
      </c>
      <c r="BA235" s="39"/>
      <c r="BB235" s="13">
        <f>AZ235+BA235</f>
        <v>0</v>
      </c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</row>
    <row r="236" spans="1:114">
      <c r="A236" s="12"/>
      <c r="B236" s="12"/>
      <c r="C236" s="12"/>
      <c r="D236" s="12"/>
      <c r="E236" s="12"/>
      <c r="F236" s="12" t="s">
        <v>114</v>
      </c>
      <c r="G236" s="63" t="s">
        <v>115</v>
      </c>
      <c r="H236" s="19"/>
      <c r="I236" s="39"/>
      <c r="J236" s="13">
        <f>H236+I236</f>
        <v>0</v>
      </c>
      <c r="K236" s="39"/>
      <c r="L236" s="13">
        <f>J236+K236</f>
        <v>0</v>
      </c>
      <c r="M236" s="39"/>
      <c r="N236" s="13">
        <f>L236+M236</f>
        <v>0</v>
      </c>
      <c r="O236" s="39"/>
      <c r="P236" s="13">
        <f>N236+O236</f>
        <v>0</v>
      </c>
      <c r="Q236" s="39"/>
      <c r="R236" s="13">
        <f>P236+Q236</f>
        <v>0</v>
      </c>
      <c r="S236" s="39"/>
      <c r="T236" s="13">
        <f>R236+S236</f>
        <v>0</v>
      </c>
      <c r="U236" s="39"/>
      <c r="V236" s="13">
        <f>T236+U236</f>
        <v>0</v>
      </c>
      <c r="W236" s="39"/>
      <c r="X236" s="13">
        <f>V236+W236</f>
        <v>0</v>
      </c>
      <c r="Y236" s="39"/>
      <c r="Z236" s="13">
        <f>X236+Y236</f>
        <v>0</v>
      </c>
      <c r="AA236" s="39"/>
      <c r="AB236" s="13">
        <f>Z236+AA236</f>
        <v>0</v>
      </c>
      <c r="AC236" s="39"/>
      <c r="AD236" s="13">
        <f>AB236+AC236</f>
        <v>0</v>
      </c>
      <c r="AE236" s="39"/>
      <c r="AF236" s="13">
        <f>AD236+AE236</f>
        <v>0</v>
      </c>
      <c r="AG236" s="39"/>
      <c r="AH236" s="13">
        <f>AF236+AG236</f>
        <v>0</v>
      </c>
      <c r="AI236" s="39"/>
      <c r="AJ236" s="13">
        <f>AH236+AI236</f>
        <v>0</v>
      </c>
      <c r="AK236" s="39"/>
      <c r="AL236" s="13">
        <f>AJ236+AK236</f>
        <v>0</v>
      </c>
      <c r="AM236" s="39"/>
      <c r="AN236" s="13">
        <f>AL236+AM236</f>
        <v>0</v>
      </c>
      <c r="AO236" s="39"/>
      <c r="AP236" s="13">
        <f>AN236+AO236</f>
        <v>0</v>
      </c>
      <c r="AQ236" s="39"/>
      <c r="AR236" s="13">
        <f>AP236+AQ236</f>
        <v>0</v>
      </c>
      <c r="AS236" s="39"/>
      <c r="AT236" s="13">
        <f>AR236+AS236</f>
        <v>0</v>
      </c>
      <c r="AU236" s="39"/>
      <c r="AV236" s="13">
        <f>AT236+AU236</f>
        <v>0</v>
      </c>
      <c r="AW236" s="39"/>
      <c r="AX236" s="13">
        <f>AV236+AW236</f>
        <v>0</v>
      </c>
      <c r="AY236" s="39"/>
      <c r="AZ236" s="13">
        <f>AX236+AY236</f>
        <v>0</v>
      </c>
      <c r="BA236" s="39"/>
      <c r="BB236" s="13">
        <f>AZ236+BA236</f>
        <v>0</v>
      </c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</row>
    <row r="237" spans="1:114" hidden="1">
      <c r="A237" s="12"/>
      <c r="B237" s="12"/>
      <c r="C237" s="12"/>
      <c r="D237" s="12"/>
      <c r="E237" s="12"/>
      <c r="F237" s="12"/>
      <c r="G237" s="63" t="s">
        <v>116</v>
      </c>
      <c r="H237" s="19"/>
      <c r="I237" s="39"/>
      <c r="J237" s="19"/>
      <c r="K237" s="39"/>
      <c r="L237" s="19"/>
      <c r="M237" s="39"/>
      <c r="N237" s="19"/>
      <c r="O237" s="39"/>
      <c r="P237" s="19"/>
      <c r="Q237" s="39"/>
      <c r="R237" s="19"/>
      <c r="S237" s="39"/>
      <c r="T237" s="19"/>
      <c r="U237" s="39"/>
      <c r="V237" s="19"/>
      <c r="W237" s="39"/>
      <c r="X237" s="19"/>
      <c r="Y237" s="39"/>
      <c r="Z237" s="19"/>
      <c r="AA237" s="39"/>
      <c r="AB237" s="19"/>
      <c r="AC237" s="39"/>
      <c r="AD237" s="19"/>
      <c r="AE237" s="39"/>
      <c r="AF237" s="19"/>
      <c r="AG237" s="39"/>
      <c r="AH237" s="19"/>
      <c r="AI237" s="39"/>
      <c r="AJ237" s="19"/>
      <c r="AK237" s="39"/>
      <c r="AL237" s="19"/>
      <c r="AM237" s="39"/>
      <c r="AN237" s="19"/>
      <c r="AO237" s="39"/>
      <c r="AP237" s="19"/>
      <c r="AQ237" s="39"/>
      <c r="AR237" s="19"/>
      <c r="AS237" s="39"/>
      <c r="AT237" s="19"/>
      <c r="AU237" s="39"/>
      <c r="AV237" s="19"/>
      <c r="AW237" s="39"/>
      <c r="AX237" s="19"/>
      <c r="AY237" s="39"/>
      <c r="AZ237" s="19"/>
      <c r="BA237" s="39"/>
      <c r="BB237" s="19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</row>
    <row r="238" spans="1:114" hidden="1">
      <c r="A238" s="12"/>
      <c r="B238" s="12"/>
      <c r="C238" s="12"/>
      <c r="D238" s="12"/>
      <c r="E238" s="12"/>
      <c r="F238" s="12"/>
      <c r="G238" s="63" t="s">
        <v>117</v>
      </c>
      <c r="H238" s="19"/>
      <c r="I238" s="39"/>
      <c r="J238" s="19"/>
      <c r="K238" s="39"/>
      <c r="L238" s="19"/>
      <c r="M238" s="39"/>
      <c r="N238" s="19"/>
      <c r="O238" s="39"/>
      <c r="P238" s="19"/>
      <c r="Q238" s="39"/>
      <c r="R238" s="19"/>
      <c r="S238" s="39"/>
      <c r="T238" s="19"/>
      <c r="U238" s="39"/>
      <c r="V238" s="19"/>
      <c r="W238" s="39"/>
      <c r="X238" s="19"/>
      <c r="Y238" s="39"/>
      <c r="Z238" s="19"/>
      <c r="AA238" s="39"/>
      <c r="AB238" s="19"/>
      <c r="AC238" s="39"/>
      <c r="AD238" s="19"/>
      <c r="AE238" s="39"/>
      <c r="AF238" s="19"/>
      <c r="AG238" s="39"/>
      <c r="AH238" s="19"/>
      <c r="AI238" s="39"/>
      <c r="AJ238" s="19"/>
      <c r="AK238" s="39"/>
      <c r="AL238" s="19"/>
      <c r="AM238" s="39"/>
      <c r="AN238" s="19"/>
      <c r="AO238" s="39"/>
      <c r="AP238" s="19"/>
      <c r="AQ238" s="39"/>
      <c r="AR238" s="19"/>
      <c r="AS238" s="39"/>
      <c r="AT238" s="19"/>
      <c r="AU238" s="39"/>
      <c r="AV238" s="19"/>
      <c r="AW238" s="39"/>
      <c r="AX238" s="19"/>
      <c r="AY238" s="39"/>
      <c r="AZ238" s="19"/>
      <c r="BA238" s="39"/>
      <c r="BB238" s="19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</row>
    <row r="239" spans="1:114">
      <c r="A239" s="12"/>
      <c r="B239" s="12"/>
      <c r="C239" s="12"/>
      <c r="D239" s="12"/>
      <c r="E239" s="12"/>
      <c r="F239" s="12">
        <v>12</v>
      </c>
      <c r="G239" s="63" t="s">
        <v>118</v>
      </c>
      <c r="H239" s="19"/>
      <c r="I239" s="39">
        <v>28</v>
      </c>
      <c r="J239" s="13">
        <f>H239+I239</f>
        <v>28</v>
      </c>
      <c r="K239" s="39"/>
      <c r="L239" s="13">
        <f>J239+K239</f>
        <v>28</v>
      </c>
      <c r="M239" s="39"/>
      <c r="N239" s="13">
        <f>L239+M239</f>
        <v>28</v>
      </c>
      <c r="O239" s="39">
        <v>3924</v>
      </c>
      <c r="P239" s="13">
        <f>N239+O239</f>
        <v>3952</v>
      </c>
      <c r="Q239" s="39"/>
      <c r="R239" s="13">
        <f>P239+Q239</f>
        <v>3952</v>
      </c>
      <c r="S239" s="39"/>
      <c r="T239" s="13">
        <f>R239+S239</f>
        <v>3952</v>
      </c>
      <c r="U239" s="39"/>
      <c r="V239" s="13">
        <f>T239+U239</f>
        <v>3952</v>
      </c>
      <c r="W239" s="39">
        <v>3790</v>
      </c>
      <c r="X239" s="13">
        <f>V239+W239</f>
        <v>7742</v>
      </c>
      <c r="Y239" s="39"/>
      <c r="Z239" s="13">
        <f>X239+Y239</f>
        <v>7742</v>
      </c>
      <c r="AA239" s="39"/>
      <c r="AB239" s="13">
        <f>Z239+AA239</f>
        <v>7742</v>
      </c>
      <c r="AC239" s="39"/>
      <c r="AD239" s="13"/>
      <c r="AE239" s="39"/>
      <c r="AF239" s="13">
        <f>AD239+AE239</f>
        <v>0</v>
      </c>
      <c r="AG239" s="39"/>
      <c r="AH239" s="13">
        <f>AF239+AG239</f>
        <v>0</v>
      </c>
      <c r="AI239" s="39">
        <v>7524</v>
      </c>
      <c r="AJ239" s="13">
        <f>AH239+AI239</f>
        <v>7524</v>
      </c>
      <c r="AK239" s="39">
        <v>0</v>
      </c>
      <c r="AL239" s="13">
        <f>AJ239+AK239</f>
        <v>7524</v>
      </c>
      <c r="AM239" s="39">
        <v>5850</v>
      </c>
      <c r="AN239" s="13">
        <f>AL239+AM239</f>
        <v>13374</v>
      </c>
      <c r="AO239" s="39">
        <v>4680</v>
      </c>
      <c r="AP239" s="13">
        <f>AN239+AO239</f>
        <v>18054</v>
      </c>
      <c r="AQ239" s="39">
        <v>4680</v>
      </c>
      <c r="AR239" s="13">
        <f>AP239+AQ239</f>
        <v>22734</v>
      </c>
      <c r="AS239" s="39">
        <v>4680</v>
      </c>
      <c r="AT239" s="13">
        <f>AR239+AS239</f>
        <v>27414</v>
      </c>
      <c r="AU239" s="39">
        <v>4320</v>
      </c>
      <c r="AV239" s="13">
        <f>AT239+AU239</f>
        <v>31734</v>
      </c>
      <c r="AW239" s="39">
        <v>4320</v>
      </c>
      <c r="AX239" s="13">
        <f>AV239+AW239</f>
        <v>36054</v>
      </c>
      <c r="AY239" s="39">
        <v>4320</v>
      </c>
      <c r="AZ239" s="13">
        <f>AX239+AY239</f>
        <v>40374</v>
      </c>
      <c r="BA239" s="39">
        <v>4786</v>
      </c>
      <c r="BB239" s="13">
        <f>AZ239+BA239</f>
        <v>45160</v>
      </c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</row>
    <row r="240" spans="1:114">
      <c r="A240" s="12"/>
      <c r="B240" s="12"/>
      <c r="C240" s="12"/>
      <c r="D240" s="12"/>
      <c r="E240" s="12"/>
      <c r="F240" s="12">
        <v>13</v>
      </c>
      <c r="G240" s="63" t="s">
        <v>119</v>
      </c>
      <c r="H240" s="19"/>
      <c r="I240" s="39">
        <v>65</v>
      </c>
      <c r="J240" s="13">
        <f>H240+I240</f>
        <v>65</v>
      </c>
      <c r="K240" s="39">
        <v>13</v>
      </c>
      <c r="L240" s="13">
        <f>J240+K240</f>
        <v>78</v>
      </c>
      <c r="M240" s="39">
        <v>13</v>
      </c>
      <c r="N240" s="13">
        <f>L240+M240</f>
        <v>91</v>
      </c>
      <c r="O240" s="39">
        <v>26</v>
      </c>
      <c r="P240" s="13">
        <f>N240+O240</f>
        <v>117</v>
      </c>
      <c r="Q240" s="39">
        <v>26</v>
      </c>
      <c r="R240" s="13">
        <f>P240+Q240</f>
        <v>143</v>
      </c>
      <c r="S240" s="39"/>
      <c r="T240" s="13">
        <f>R240+S240</f>
        <v>143</v>
      </c>
      <c r="U240" s="39">
        <v>13</v>
      </c>
      <c r="V240" s="13">
        <f>T240+U240</f>
        <v>156</v>
      </c>
      <c r="W240" s="39">
        <v>26</v>
      </c>
      <c r="X240" s="13">
        <f>V240+W240</f>
        <v>182</v>
      </c>
      <c r="Y240" s="39">
        <v>65</v>
      </c>
      <c r="Z240" s="13">
        <f>X240+Y240</f>
        <v>247</v>
      </c>
      <c r="AA240" s="39">
        <v>13</v>
      </c>
      <c r="AB240" s="13">
        <f>Z240+AA240</f>
        <v>260</v>
      </c>
      <c r="AC240" s="39"/>
      <c r="AD240" s="13"/>
      <c r="AE240" s="39">
        <v>39</v>
      </c>
      <c r="AF240" s="13">
        <f>AD240+AE240</f>
        <v>39</v>
      </c>
      <c r="AG240" s="39">
        <v>34</v>
      </c>
      <c r="AH240" s="13">
        <f>AF240+AG240</f>
        <v>73</v>
      </c>
      <c r="AI240" s="39">
        <v>0</v>
      </c>
      <c r="AJ240" s="13">
        <f>AH240+AI240</f>
        <v>73</v>
      </c>
      <c r="AK240" s="39">
        <v>0</v>
      </c>
      <c r="AL240" s="13">
        <f>AJ240+AK240</f>
        <v>73</v>
      </c>
      <c r="AM240" s="39">
        <v>0</v>
      </c>
      <c r="AN240" s="13">
        <f>AL240+AM240</f>
        <v>73</v>
      </c>
      <c r="AO240" s="39">
        <v>187</v>
      </c>
      <c r="AP240" s="13">
        <f>AN240+AO240</f>
        <v>260</v>
      </c>
      <c r="AQ240" s="39">
        <v>102</v>
      </c>
      <c r="AR240" s="13">
        <f>AP240+AQ240</f>
        <v>362</v>
      </c>
      <c r="AS240" s="39"/>
      <c r="AT240" s="13">
        <f>AR240+AS240</f>
        <v>362</v>
      </c>
      <c r="AU240" s="39">
        <v>85</v>
      </c>
      <c r="AV240" s="13">
        <f>AT240+AU240</f>
        <v>447</v>
      </c>
      <c r="AW240" s="39">
        <v>119</v>
      </c>
      <c r="AX240" s="13">
        <f>AV240+AW240</f>
        <v>566</v>
      </c>
      <c r="AY240" s="39"/>
      <c r="AZ240" s="13">
        <f>AX240+AY240</f>
        <v>566</v>
      </c>
      <c r="BA240" s="39">
        <v>357</v>
      </c>
      <c r="BB240" s="13">
        <f>AZ240+BA240</f>
        <v>923</v>
      </c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</row>
    <row r="241" spans="1:114" hidden="1">
      <c r="A241" s="12"/>
      <c r="B241" s="12"/>
      <c r="C241" s="12"/>
      <c r="D241" s="12"/>
      <c r="E241" s="12"/>
      <c r="F241" s="12"/>
      <c r="G241" s="63" t="s">
        <v>120</v>
      </c>
      <c r="H241" s="19"/>
      <c r="I241" s="39"/>
      <c r="J241" s="19"/>
      <c r="K241" s="39"/>
      <c r="L241" s="19"/>
      <c r="M241" s="39"/>
      <c r="N241" s="19"/>
      <c r="O241" s="39"/>
      <c r="P241" s="19"/>
      <c r="Q241" s="39"/>
      <c r="R241" s="19"/>
      <c r="S241" s="39"/>
      <c r="T241" s="19"/>
      <c r="U241" s="39"/>
      <c r="V241" s="19"/>
      <c r="W241" s="39"/>
      <c r="X241" s="19"/>
      <c r="Y241" s="39"/>
      <c r="Z241" s="19"/>
      <c r="AA241" s="39"/>
      <c r="AB241" s="19"/>
      <c r="AC241" s="39"/>
      <c r="AD241" s="19"/>
      <c r="AE241" s="39"/>
      <c r="AF241" s="19"/>
      <c r="AG241" s="39"/>
      <c r="AH241" s="19"/>
      <c r="AI241" s="39"/>
      <c r="AJ241" s="19"/>
      <c r="AK241" s="39"/>
      <c r="AL241" s="19"/>
      <c r="AM241" s="39"/>
      <c r="AN241" s="19"/>
      <c r="AO241" s="39"/>
      <c r="AP241" s="19"/>
      <c r="AQ241" s="39"/>
      <c r="AR241" s="19"/>
      <c r="AS241" s="39"/>
      <c r="AT241" s="19"/>
      <c r="AU241" s="39"/>
      <c r="AV241" s="19"/>
      <c r="AW241" s="39"/>
      <c r="AX241" s="19"/>
      <c r="AY241" s="39"/>
      <c r="AZ241" s="19"/>
      <c r="BA241" s="39"/>
      <c r="BB241" s="19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</row>
    <row r="242" spans="1:114" hidden="1">
      <c r="A242" s="12"/>
      <c r="B242" s="12"/>
      <c r="C242" s="12"/>
      <c r="D242" s="12"/>
      <c r="E242" s="12"/>
      <c r="F242" s="12"/>
      <c r="G242" s="63" t="s">
        <v>121</v>
      </c>
      <c r="H242" s="19"/>
      <c r="I242" s="39"/>
      <c r="J242" s="19"/>
      <c r="K242" s="39"/>
      <c r="L242" s="19"/>
      <c r="M242" s="39"/>
      <c r="N242" s="19"/>
      <c r="O242" s="39"/>
      <c r="P242" s="19"/>
      <c r="Q242" s="39"/>
      <c r="R242" s="19"/>
      <c r="S242" s="39"/>
      <c r="T242" s="19"/>
      <c r="U242" s="39"/>
      <c r="V242" s="19"/>
      <c r="W242" s="39"/>
      <c r="X242" s="19"/>
      <c r="Y242" s="39"/>
      <c r="Z242" s="19"/>
      <c r="AA242" s="39"/>
      <c r="AB242" s="19"/>
      <c r="AC242" s="39"/>
      <c r="AD242" s="19"/>
      <c r="AE242" s="39"/>
      <c r="AF242" s="19"/>
      <c r="AG242" s="39"/>
      <c r="AH242" s="19"/>
      <c r="AI242" s="39"/>
      <c r="AJ242" s="19"/>
      <c r="AK242" s="39"/>
      <c r="AL242" s="19"/>
      <c r="AM242" s="39"/>
      <c r="AN242" s="19"/>
      <c r="AO242" s="39"/>
      <c r="AP242" s="19"/>
      <c r="AQ242" s="39"/>
      <c r="AR242" s="19"/>
      <c r="AS242" s="39"/>
      <c r="AT242" s="19"/>
      <c r="AU242" s="39"/>
      <c r="AV242" s="19"/>
      <c r="AW242" s="39"/>
      <c r="AX242" s="19"/>
      <c r="AY242" s="39"/>
      <c r="AZ242" s="19"/>
      <c r="BA242" s="39"/>
      <c r="BB242" s="19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</row>
    <row r="243" spans="1:114" hidden="1">
      <c r="A243" s="12"/>
      <c r="B243" s="12"/>
      <c r="C243" s="12"/>
      <c r="D243" s="12"/>
      <c r="E243" s="12"/>
      <c r="F243" s="12"/>
      <c r="G243" s="63" t="s">
        <v>122</v>
      </c>
      <c r="H243" s="19"/>
      <c r="I243" s="39"/>
      <c r="J243" s="19"/>
      <c r="K243" s="39"/>
      <c r="L243" s="19"/>
      <c r="M243" s="39"/>
      <c r="N243" s="19"/>
      <c r="O243" s="39"/>
      <c r="P243" s="19"/>
      <c r="Q243" s="39"/>
      <c r="R243" s="19"/>
      <c r="S243" s="39"/>
      <c r="T243" s="19"/>
      <c r="U243" s="39"/>
      <c r="V243" s="19"/>
      <c r="W243" s="39"/>
      <c r="X243" s="19"/>
      <c r="Y243" s="39"/>
      <c r="Z243" s="19"/>
      <c r="AA243" s="39"/>
      <c r="AB243" s="19"/>
      <c r="AC243" s="39"/>
      <c r="AD243" s="19"/>
      <c r="AE243" s="39"/>
      <c r="AF243" s="19"/>
      <c r="AG243" s="39"/>
      <c r="AH243" s="19"/>
      <c r="AI243" s="39"/>
      <c r="AJ243" s="19"/>
      <c r="AK243" s="39"/>
      <c r="AL243" s="19"/>
      <c r="AM243" s="39"/>
      <c r="AN243" s="19"/>
      <c r="AO243" s="39"/>
      <c r="AP243" s="19"/>
      <c r="AQ243" s="39"/>
      <c r="AR243" s="19"/>
      <c r="AS243" s="39"/>
      <c r="AT243" s="19"/>
      <c r="AU243" s="39"/>
      <c r="AV243" s="19"/>
      <c r="AW243" s="39"/>
      <c r="AX243" s="19"/>
      <c r="AY243" s="39"/>
      <c r="AZ243" s="19"/>
      <c r="BA243" s="39"/>
      <c r="BB243" s="19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</row>
    <row r="244" spans="1:114">
      <c r="A244" s="12"/>
      <c r="B244" s="12"/>
      <c r="C244" s="12"/>
      <c r="D244" s="12"/>
      <c r="E244" s="12"/>
      <c r="F244" s="12" t="s">
        <v>75</v>
      </c>
      <c r="G244" s="63" t="s">
        <v>123</v>
      </c>
      <c r="H244" s="19"/>
      <c r="I244" s="39"/>
      <c r="J244" s="13">
        <f>H244+I244</f>
        <v>0</v>
      </c>
      <c r="K244" s="39"/>
      <c r="L244" s="13">
        <f>J244+K244</f>
        <v>0</v>
      </c>
      <c r="M244" s="39">
        <v>82219</v>
      </c>
      <c r="N244" s="13">
        <f>L244+M244</f>
        <v>82219</v>
      </c>
      <c r="O244" s="39">
        <v>2142</v>
      </c>
      <c r="P244" s="13">
        <f>N244+O244</f>
        <v>84361</v>
      </c>
      <c r="Q244" s="39">
        <v>82056</v>
      </c>
      <c r="R244" s="13">
        <f>P244+Q244</f>
        <v>166417</v>
      </c>
      <c r="S244" s="39">
        <v>1893</v>
      </c>
      <c r="T244" s="13">
        <f>R244+S244-2810</f>
        <v>165500</v>
      </c>
      <c r="U244" s="39">
        <f>14690+2810</f>
        <v>17500</v>
      </c>
      <c r="V244" s="13">
        <f>T244+U244-2810</f>
        <v>180190</v>
      </c>
      <c r="W244" s="39">
        <v>2810</v>
      </c>
      <c r="X244" s="13">
        <f>V244+W244</f>
        <v>183000</v>
      </c>
      <c r="Y244" s="39">
        <v>60626</v>
      </c>
      <c r="Z244" s="13">
        <f>X244+Y244</f>
        <v>243626</v>
      </c>
      <c r="AA244" s="39"/>
      <c r="AB244" s="13">
        <f>Z244+AA244</f>
        <v>243626</v>
      </c>
      <c r="AC244" s="39">
        <v>77054</v>
      </c>
      <c r="AD244" s="13"/>
      <c r="AE244" s="39"/>
      <c r="AF244" s="13">
        <f>AD244+AE244</f>
        <v>0</v>
      </c>
      <c r="AG244" s="39"/>
      <c r="AH244" s="13">
        <f>AF244+AG244</f>
        <v>0</v>
      </c>
      <c r="AI244" s="39"/>
      <c r="AJ244" s="13">
        <f>AH244+AI244</f>
        <v>0</v>
      </c>
      <c r="AK244" s="39">
        <v>471423</v>
      </c>
      <c r="AL244" s="13">
        <f>AJ244+AK244</f>
        <v>471423</v>
      </c>
      <c r="AM244" s="39"/>
      <c r="AN244" s="13">
        <f>AL244+AM244</f>
        <v>471423</v>
      </c>
      <c r="AO244" s="39"/>
      <c r="AP244" s="13">
        <f>AN244+AO244</f>
        <v>471423</v>
      </c>
      <c r="AQ244" s="39"/>
      <c r="AR244" s="13">
        <f>AP244+AQ244</f>
        <v>471423</v>
      </c>
      <c r="AS244" s="39"/>
      <c r="AT244" s="13">
        <f>AR244+AS244</f>
        <v>471423</v>
      </c>
      <c r="AU244" s="39"/>
      <c r="AV244" s="13">
        <f>AT244+AU244</f>
        <v>471423</v>
      </c>
      <c r="AW244" s="39"/>
      <c r="AX244" s="13">
        <f>AV244+AW244</f>
        <v>471423</v>
      </c>
      <c r="AY244" s="39">
        <f>452730-5898</f>
        <v>446832</v>
      </c>
      <c r="AZ244" s="13">
        <f>AX244+AY244</f>
        <v>918255</v>
      </c>
      <c r="BA244" s="39">
        <v>5898</v>
      </c>
      <c r="BB244" s="13">
        <f>AZ244+BA244</f>
        <v>924153</v>
      </c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</row>
    <row r="245" spans="1:114" ht="15.75">
      <c r="A245" s="8"/>
      <c r="B245" s="8"/>
      <c r="C245" s="8"/>
      <c r="D245" s="8"/>
      <c r="E245" s="8" t="s">
        <v>22</v>
      </c>
      <c r="F245" s="8"/>
      <c r="G245" s="57" t="s">
        <v>202</v>
      </c>
      <c r="H245" s="17">
        <f t="shared" ref="H245:N245" si="1300">H249+H250+H246</f>
        <v>0</v>
      </c>
      <c r="I245" s="17">
        <f t="shared" si="1300"/>
        <v>0</v>
      </c>
      <c r="J245" s="17">
        <f t="shared" si="1300"/>
        <v>0</v>
      </c>
      <c r="K245" s="17">
        <f t="shared" si="1300"/>
        <v>0</v>
      </c>
      <c r="L245" s="17">
        <f t="shared" si="1300"/>
        <v>0</v>
      </c>
      <c r="M245" s="17">
        <f t="shared" si="1300"/>
        <v>0</v>
      </c>
      <c r="N245" s="17">
        <f t="shared" si="1300"/>
        <v>0</v>
      </c>
      <c r="O245" s="17">
        <f t="shared" ref="O245:T245" si="1301">O249+O250+O246</f>
        <v>0</v>
      </c>
      <c r="P245" s="17">
        <f t="shared" si="1301"/>
        <v>0</v>
      </c>
      <c r="Q245" s="17">
        <f t="shared" si="1301"/>
        <v>0</v>
      </c>
      <c r="R245" s="17">
        <f t="shared" si="1301"/>
        <v>0</v>
      </c>
      <c r="S245" s="17">
        <f t="shared" si="1301"/>
        <v>0</v>
      </c>
      <c r="T245" s="17">
        <f t="shared" si="1301"/>
        <v>0</v>
      </c>
      <c r="U245" s="17">
        <f t="shared" ref="U245:Z245" si="1302">U249+U250+U246</f>
        <v>0</v>
      </c>
      <c r="V245" s="17">
        <f t="shared" si="1302"/>
        <v>0</v>
      </c>
      <c r="W245" s="17">
        <f t="shared" si="1302"/>
        <v>0</v>
      </c>
      <c r="X245" s="17">
        <f t="shared" si="1302"/>
        <v>0</v>
      </c>
      <c r="Y245" s="17">
        <f t="shared" si="1302"/>
        <v>0</v>
      </c>
      <c r="Z245" s="17">
        <f t="shared" si="1302"/>
        <v>0</v>
      </c>
      <c r="AA245" s="17">
        <f t="shared" ref="AA245:AF245" si="1303">AA249+AA250+AA246</f>
        <v>0</v>
      </c>
      <c r="AB245" s="17">
        <f t="shared" si="1303"/>
        <v>0</v>
      </c>
      <c r="AC245" s="17">
        <f t="shared" si="1303"/>
        <v>0</v>
      </c>
      <c r="AD245" s="17">
        <f t="shared" si="1303"/>
        <v>0</v>
      </c>
      <c r="AE245" s="17">
        <f t="shared" si="1303"/>
        <v>0</v>
      </c>
      <c r="AF245" s="17">
        <f t="shared" si="1303"/>
        <v>0</v>
      </c>
      <c r="AG245" s="17">
        <f t="shared" ref="AG245:AH245" si="1304">AG249+AG250+AG246</f>
        <v>0</v>
      </c>
      <c r="AH245" s="17">
        <f t="shared" si="1304"/>
        <v>0</v>
      </c>
      <c r="AI245" s="17">
        <f t="shared" ref="AI245:AJ245" si="1305">AI249+AI250+AI246</f>
        <v>0</v>
      </c>
      <c r="AJ245" s="17">
        <f t="shared" si="1305"/>
        <v>0</v>
      </c>
      <c r="AK245" s="17">
        <f t="shared" ref="AK245:AL245" si="1306">AK249+AK250+AK246</f>
        <v>0</v>
      </c>
      <c r="AL245" s="17">
        <f t="shared" si="1306"/>
        <v>0</v>
      </c>
      <c r="AM245" s="17">
        <f t="shared" ref="AM245:AN245" si="1307">AM249+AM250+AM246</f>
        <v>0</v>
      </c>
      <c r="AN245" s="17">
        <f t="shared" si="1307"/>
        <v>0</v>
      </c>
      <c r="AO245" s="17">
        <f t="shared" ref="AO245:AP245" si="1308">AO249+AO250+AO246</f>
        <v>0</v>
      </c>
      <c r="AP245" s="17">
        <f t="shared" si="1308"/>
        <v>0</v>
      </c>
      <c r="AQ245" s="17">
        <f t="shared" ref="AQ245:AR245" si="1309">AQ249+AQ250+AQ246</f>
        <v>0</v>
      </c>
      <c r="AR245" s="17">
        <f t="shared" si="1309"/>
        <v>0</v>
      </c>
      <c r="AS245" s="17">
        <f t="shared" ref="AS245:AT245" si="1310">AS249+AS250+AS246</f>
        <v>0</v>
      </c>
      <c r="AT245" s="17">
        <f t="shared" si="1310"/>
        <v>0</v>
      </c>
      <c r="AU245" s="17">
        <f t="shared" ref="AU245:AV245" si="1311">AU249+AU250+AU246</f>
        <v>0</v>
      </c>
      <c r="AV245" s="17">
        <f t="shared" si="1311"/>
        <v>0</v>
      </c>
      <c r="AW245" s="17">
        <f t="shared" ref="AW245:AX245" si="1312">AW249+AW250+AW246</f>
        <v>0</v>
      </c>
      <c r="AX245" s="17">
        <f t="shared" si="1312"/>
        <v>0</v>
      </c>
      <c r="AY245" s="17">
        <f t="shared" ref="AY245:AZ245" si="1313">AY249+AY250+AY246</f>
        <v>0</v>
      </c>
      <c r="AZ245" s="17">
        <f t="shared" si="1313"/>
        <v>0</v>
      </c>
      <c r="BA245" s="17">
        <f t="shared" ref="BA245:BB245" si="1314">BA249+BA250+BA246</f>
        <v>0</v>
      </c>
      <c r="BB245" s="17">
        <f t="shared" si="1314"/>
        <v>0</v>
      </c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</row>
    <row r="246" spans="1:114">
      <c r="A246" s="12"/>
      <c r="B246" s="12"/>
      <c r="C246" s="12"/>
      <c r="D246" s="12"/>
      <c r="E246" s="12"/>
      <c r="F246" s="12"/>
      <c r="G246" s="63" t="s">
        <v>203</v>
      </c>
      <c r="H246" s="19"/>
      <c r="I246" s="19"/>
      <c r="J246" s="13">
        <f>H246+I246</f>
        <v>0</v>
      </c>
      <c r="K246" s="19"/>
      <c r="L246" s="13">
        <f>J246+K246</f>
        <v>0</v>
      </c>
      <c r="M246" s="19"/>
      <c r="N246" s="13">
        <f>L246+M246</f>
        <v>0</v>
      </c>
      <c r="O246" s="19"/>
      <c r="P246" s="13">
        <f>N246+O246</f>
        <v>0</v>
      </c>
      <c r="Q246" s="19"/>
      <c r="R246" s="13">
        <f>P246+Q246</f>
        <v>0</v>
      </c>
      <c r="S246" s="19"/>
      <c r="T246" s="13">
        <f>R246+S246</f>
        <v>0</v>
      </c>
      <c r="U246" s="19"/>
      <c r="V246" s="13">
        <f>T246+U246</f>
        <v>0</v>
      </c>
      <c r="W246" s="19"/>
      <c r="X246" s="13">
        <f>V246+W246</f>
        <v>0</v>
      </c>
      <c r="Y246" s="19"/>
      <c r="Z246" s="13">
        <f>X246+Y246</f>
        <v>0</v>
      </c>
      <c r="AA246" s="19"/>
      <c r="AB246" s="13">
        <f>Z246+AA246</f>
        <v>0</v>
      </c>
      <c r="AC246" s="19"/>
      <c r="AD246" s="13">
        <f>AB246+AC246</f>
        <v>0</v>
      </c>
      <c r="AE246" s="19"/>
      <c r="AF246" s="13">
        <f>AD246+AE246</f>
        <v>0</v>
      </c>
      <c r="AG246" s="19"/>
      <c r="AH246" s="13">
        <f>AF246+AG246</f>
        <v>0</v>
      </c>
      <c r="AI246" s="19"/>
      <c r="AJ246" s="13">
        <f>AH246+AI246</f>
        <v>0</v>
      </c>
      <c r="AK246" s="19"/>
      <c r="AL246" s="13">
        <f>AJ246+AK246</f>
        <v>0</v>
      </c>
      <c r="AM246" s="19"/>
      <c r="AN246" s="13">
        <f>AL246+AM246</f>
        <v>0</v>
      </c>
      <c r="AO246" s="19"/>
      <c r="AP246" s="13">
        <f>AN246+AO246</f>
        <v>0</v>
      </c>
      <c r="AQ246" s="19"/>
      <c r="AR246" s="13">
        <f>AP246+AQ246</f>
        <v>0</v>
      </c>
      <c r="AS246" s="19"/>
      <c r="AT246" s="13">
        <f>AR246+AS246</f>
        <v>0</v>
      </c>
      <c r="AU246" s="19"/>
      <c r="AV246" s="13">
        <f>AT246+AU246</f>
        <v>0</v>
      </c>
      <c r="AW246" s="19"/>
      <c r="AX246" s="13">
        <f>AV246+AW246</f>
        <v>0</v>
      </c>
      <c r="AY246" s="19"/>
      <c r="AZ246" s="13">
        <f>AX246+AY246</f>
        <v>0</v>
      </c>
      <c r="BA246" s="19"/>
      <c r="BB246" s="13">
        <f>AZ246+BA246</f>
        <v>0</v>
      </c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</row>
    <row r="247" spans="1:114" hidden="1">
      <c r="A247" s="12"/>
      <c r="B247" s="12"/>
      <c r="C247" s="12"/>
      <c r="D247" s="12"/>
      <c r="E247" s="12"/>
      <c r="F247" s="12"/>
      <c r="G247" s="63" t="s">
        <v>204</v>
      </c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</row>
    <row r="248" spans="1:114" hidden="1">
      <c r="A248" s="12"/>
      <c r="B248" s="12"/>
      <c r="C248" s="12"/>
      <c r="D248" s="12"/>
      <c r="E248" s="12"/>
      <c r="F248" s="12"/>
      <c r="G248" s="63" t="s">
        <v>205</v>
      </c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</row>
    <row r="249" spans="1:114" ht="30">
      <c r="A249" s="12"/>
      <c r="B249" s="12"/>
      <c r="C249" s="12"/>
      <c r="D249" s="12"/>
      <c r="E249" s="12"/>
      <c r="F249" s="12" t="s">
        <v>14</v>
      </c>
      <c r="G249" s="63" t="s">
        <v>206</v>
      </c>
      <c r="H249" s="19"/>
      <c r="I249" s="19"/>
      <c r="J249" s="13">
        <f>H249+I249</f>
        <v>0</v>
      </c>
      <c r="K249" s="19"/>
      <c r="L249" s="13">
        <f>J249+K249</f>
        <v>0</v>
      </c>
      <c r="M249" s="19"/>
      <c r="N249" s="13">
        <f>L249+M249</f>
        <v>0</v>
      </c>
      <c r="O249" s="19"/>
      <c r="P249" s="13">
        <f>N249+O249</f>
        <v>0</v>
      </c>
      <c r="Q249" s="19"/>
      <c r="R249" s="13">
        <f>P249+Q249</f>
        <v>0</v>
      </c>
      <c r="S249" s="19"/>
      <c r="T249" s="13">
        <f>R249+S249</f>
        <v>0</v>
      </c>
      <c r="U249" s="19"/>
      <c r="V249" s="13">
        <f>T249+U249</f>
        <v>0</v>
      </c>
      <c r="W249" s="19"/>
      <c r="X249" s="13">
        <f>V249+W249</f>
        <v>0</v>
      </c>
      <c r="Y249" s="19"/>
      <c r="Z249" s="13">
        <f>X249+Y249</f>
        <v>0</v>
      </c>
      <c r="AA249" s="19"/>
      <c r="AB249" s="13">
        <f>Z249+AA249</f>
        <v>0</v>
      </c>
      <c r="AC249" s="19"/>
      <c r="AD249" s="13">
        <f>AB249+AC249</f>
        <v>0</v>
      </c>
      <c r="AE249" s="19"/>
      <c r="AF249" s="13">
        <f>AD249+AE249</f>
        <v>0</v>
      </c>
      <c r="AG249" s="19"/>
      <c r="AH249" s="13">
        <f>AF249+AG249</f>
        <v>0</v>
      </c>
      <c r="AI249" s="19"/>
      <c r="AJ249" s="13">
        <f>AH249+AI249</f>
        <v>0</v>
      </c>
      <c r="AK249" s="19"/>
      <c r="AL249" s="13">
        <f>AJ249+AK249</f>
        <v>0</v>
      </c>
      <c r="AM249" s="19"/>
      <c r="AN249" s="13">
        <f>AL249+AM249</f>
        <v>0</v>
      </c>
      <c r="AO249" s="19"/>
      <c r="AP249" s="13">
        <f>AN249+AO249</f>
        <v>0</v>
      </c>
      <c r="AQ249" s="19"/>
      <c r="AR249" s="13">
        <f>AP249+AQ249</f>
        <v>0</v>
      </c>
      <c r="AS249" s="19"/>
      <c r="AT249" s="13">
        <f>AR249+AS249</f>
        <v>0</v>
      </c>
      <c r="AU249" s="19"/>
      <c r="AV249" s="13">
        <f>AT249+AU249</f>
        <v>0</v>
      </c>
      <c r="AW249" s="19"/>
      <c r="AX249" s="13">
        <f>AV249+AW249</f>
        <v>0</v>
      </c>
      <c r="AY249" s="19"/>
      <c r="AZ249" s="13">
        <f>AX249+AY249</f>
        <v>0</v>
      </c>
      <c r="BA249" s="19"/>
      <c r="BB249" s="13">
        <f>AZ249+BA249</f>
        <v>0</v>
      </c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</row>
    <row r="250" spans="1:114">
      <c r="A250" s="12"/>
      <c r="B250" s="12"/>
      <c r="C250" s="12"/>
      <c r="D250" s="12"/>
      <c r="E250" s="12"/>
      <c r="F250" s="12" t="s">
        <v>139</v>
      </c>
      <c r="G250" s="63" t="s">
        <v>207</v>
      </c>
      <c r="H250" s="19"/>
      <c r="I250" s="19"/>
      <c r="J250" s="13">
        <f>H250+I250</f>
        <v>0</v>
      </c>
      <c r="K250" s="19"/>
      <c r="L250" s="13">
        <f>J250+K250</f>
        <v>0</v>
      </c>
      <c r="M250" s="19"/>
      <c r="N250" s="13">
        <f>L250+M250</f>
        <v>0</v>
      </c>
      <c r="O250" s="19"/>
      <c r="P250" s="13">
        <f>N250+O250</f>
        <v>0</v>
      </c>
      <c r="Q250" s="19"/>
      <c r="R250" s="13">
        <f>P250+Q250</f>
        <v>0</v>
      </c>
      <c r="S250" s="19"/>
      <c r="T250" s="13">
        <f>R250+S250</f>
        <v>0</v>
      </c>
      <c r="U250" s="19"/>
      <c r="V250" s="13">
        <f>T250+U250</f>
        <v>0</v>
      </c>
      <c r="W250" s="19"/>
      <c r="X250" s="13">
        <f>V250+W250</f>
        <v>0</v>
      </c>
      <c r="Y250" s="19"/>
      <c r="Z250" s="13">
        <f>X250+Y250</f>
        <v>0</v>
      </c>
      <c r="AA250" s="19"/>
      <c r="AB250" s="13">
        <f>Z250+AA250</f>
        <v>0</v>
      </c>
      <c r="AC250" s="19"/>
      <c r="AD250" s="13">
        <f>AB250+AC250</f>
        <v>0</v>
      </c>
      <c r="AE250" s="19"/>
      <c r="AF250" s="13">
        <f>AD250+AE250</f>
        <v>0</v>
      </c>
      <c r="AG250" s="19"/>
      <c r="AH250" s="13">
        <f>AF250+AG250</f>
        <v>0</v>
      </c>
      <c r="AI250" s="19"/>
      <c r="AJ250" s="13">
        <f>AH250+AI250</f>
        <v>0</v>
      </c>
      <c r="AK250" s="19"/>
      <c r="AL250" s="13">
        <f>AJ250+AK250</f>
        <v>0</v>
      </c>
      <c r="AM250" s="19"/>
      <c r="AN250" s="13">
        <f>AL250+AM250</f>
        <v>0</v>
      </c>
      <c r="AO250" s="19"/>
      <c r="AP250" s="13">
        <f>AN250+AO250</f>
        <v>0</v>
      </c>
      <c r="AQ250" s="19"/>
      <c r="AR250" s="13">
        <f>AP250+AQ250</f>
        <v>0</v>
      </c>
      <c r="AS250" s="19"/>
      <c r="AT250" s="13">
        <f>AR250+AS250</f>
        <v>0</v>
      </c>
      <c r="AU250" s="19"/>
      <c r="AV250" s="13">
        <f>AT250+AU250</f>
        <v>0</v>
      </c>
      <c r="AW250" s="19"/>
      <c r="AX250" s="13">
        <f>AV250+AW250</f>
        <v>0</v>
      </c>
      <c r="AY250" s="19"/>
      <c r="AZ250" s="13">
        <f>AX250+AY250</f>
        <v>0</v>
      </c>
      <c r="BA250" s="19"/>
      <c r="BB250" s="13">
        <f>AZ250+BA250</f>
        <v>0</v>
      </c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</row>
    <row r="251" spans="1:114" hidden="1">
      <c r="A251" s="12"/>
      <c r="B251" s="12"/>
      <c r="C251" s="12"/>
      <c r="D251" s="12"/>
      <c r="E251" s="12"/>
      <c r="F251" s="12"/>
      <c r="G251" s="63" t="s">
        <v>208</v>
      </c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</row>
    <row r="252" spans="1:114" ht="15.75">
      <c r="A252" s="8"/>
      <c r="B252" s="8"/>
      <c r="C252" s="8"/>
      <c r="D252" s="8"/>
      <c r="E252" s="8" t="s">
        <v>39</v>
      </c>
      <c r="F252" s="8"/>
      <c r="G252" s="57" t="s">
        <v>124</v>
      </c>
      <c r="H252" s="17">
        <f t="shared" ref="H252:N252" si="1315">SUM(H253+H254+H255+H256+H257+H258)</f>
        <v>0</v>
      </c>
      <c r="I252" s="17">
        <f t="shared" si="1315"/>
        <v>33376</v>
      </c>
      <c r="J252" s="17">
        <f t="shared" si="1315"/>
        <v>33376</v>
      </c>
      <c r="K252" s="17">
        <f t="shared" si="1315"/>
        <v>33369</v>
      </c>
      <c r="L252" s="17">
        <f t="shared" si="1315"/>
        <v>66745</v>
      </c>
      <c r="M252" s="17">
        <f t="shared" si="1315"/>
        <v>55898</v>
      </c>
      <c r="N252" s="17">
        <f t="shared" si="1315"/>
        <v>122643</v>
      </c>
      <c r="O252" s="17">
        <f t="shared" ref="O252:T252" si="1316">SUM(O253+O254+O255+O256+O257+O258)</f>
        <v>35050</v>
      </c>
      <c r="P252" s="17">
        <f t="shared" si="1316"/>
        <v>157693</v>
      </c>
      <c r="Q252" s="17">
        <f t="shared" si="1316"/>
        <v>55649</v>
      </c>
      <c r="R252" s="17">
        <f t="shared" si="1316"/>
        <v>213342</v>
      </c>
      <c r="S252" s="17">
        <f>SUM(S253+S254+S255+S256+S257+S258)</f>
        <v>32825</v>
      </c>
      <c r="T252" s="17">
        <f t="shared" si="1316"/>
        <v>246167</v>
      </c>
      <c r="U252" s="17">
        <f t="shared" ref="U252:Z252" si="1317">SUM(U253+U254+U255+U256+U257+U258)</f>
        <v>56672</v>
      </c>
      <c r="V252" s="17">
        <f t="shared" si="1317"/>
        <v>302839</v>
      </c>
      <c r="W252" s="17">
        <f t="shared" si="1317"/>
        <v>34063</v>
      </c>
      <c r="X252" s="17">
        <f t="shared" si="1317"/>
        <v>336902</v>
      </c>
      <c r="Y252" s="17">
        <f t="shared" si="1317"/>
        <v>34295</v>
      </c>
      <c r="Z252" s="17">
        <f t="shared" si="1317"/>
        <v>371197</v>
      </c>
      <c r="AA252" s="17">
        <f t="shared" ref="AA252:AF252" si="1318">SUM(AA253+AA254+AA255+AA256+AA257+AA258)</f>
        <v>34318</v>
      </c>
      <c r="AB252" s="17">
        <f t="shared" si="1318"/>
        <v>405515</v>
      </c>
      <c r="AC252" s="17">
        <f t="shared" si="1318"/>
        <v>57934</v>
      </c>
      <c r="AD252" s="17">
        <f t="shared" si="1318"/>
        <v>0</v>
      </c>
      <c r="AE252" s="17">
        <f t="shared" si="1318"/>
        <v>27393</v>
      </c>
      <c r="AF252" s="17">
        <f t="shared" si="1318"/>
        <v>27393</v>
      </c>
      <c r="AG252" s="17">
        <f t="shared" ref="AG252:AH252" si="1319">SUM(AG253+AG254+AG255+AG256+AG257+AG258)</f>
        <v>26974</v>
      </c>
      <c r="AH252" s="17">
        <f t="shared" si="1319"/>
        <v>54367</v>
      </c>
      <c r="AI252" s="17">
        <f t="shared" ref="AI252:AJ252" si="1320">SUM(AI253+AI254+AI255+AI256+AI257+AI258)</f>
        <v>29160</v>
      </c>
      <c r="AJ252" s="17">
        <f t="shared" si="1320"/>
        <v>83527</v>
      </c>
      <c r="AK252" s="17">
        <f t="shared" ref="AK252:AL252" si="1321">SUM(AK253+AK254+AK255+AK256+AK257+AK258)</f>
        <v>135938</v>
      </c>
      <c r="AL252" s="17">
        <f t="shared" si="1321"/>
        <v>219465</v>
      </c>
      <c r="AM252" s="17">
        <f t="shared" ref="AM252:AN252" si="1322">SUM(AM253+AM254+AM255+AM256+AM257+AM258)</f>
        <v>30063</v>
      </c>
      <c r="AN252" s="17">
        <f t="shared" si="1322"/>
        <v>249528</v>
      </c>
      <c r="AO252" s="17">
        <f t="shared" ref="AO252:AP252" si="1323">SUM(AO253+AO254+AO255+AO256+AO257+AO258)</f>
        <v>31678</v>
      </c>
      <c r="AP252" s="17">
        <f t="shared" si="1323"/>
        <v>281206</v>
      </c>
      <c r="AQ252" s="17">
        <f t="shared" ref="AQ252:AR252" si="1324">SUM(AQ253+AQ254+AQ255+AQ256+AQ257+AQ258)</f>
        <v>33851</v>
      </c>
      <c r="AR252" s="17">
        <f t="shared" si="1324"/>
        <v>315057</v>
      </c>
      <c r="AS252" s="17">
        <f t="shared" ref="AS252:AT252" si="1325">SUM(AS253+AS254+AS255+AS256+AS257+AS258)</f>
        <v>27349</v>
      </c>
      <c r="AT252" s="17">
        <f t="shared" si="1325"/>
        <v>342406</v>
      </c>
      <c r="AU252" s="17">
        <f t="shared" ref="AU252:AV252" si="1326">SUM(AU253+AU254+AU255+AU256+AU257+AU258)</f>
        <v>30254</v>
      </c>
      <c r="AV252" s="17">
        <f t="shared" si="1326"/>
        <v>372660</v>
      </c>
      <c r="AW252" s="17">
        <f t="shared" ref="AW252:AX252" si="1327">SUM(AW253+AW254+AW255+AW256+AW257+AW258)</f>
        <v>30733</v>
      </c>
      <c r="AX252" s="17">
        <f t="shared" si="1327"/>
        <v>403393</v>
      </c>
      <c r="AY252" s="17">
        <f t="shared" ref="AY252:AZ252" si="1328">SUM(AY253+AY254+AY255+AY256+AY257+AY258)</f>
        <v>132435</v>
      </c>
      <c r="AZ252" s="17">
        <f t="shared" si="1328"/>
        <v>535828</v>
      </c>
      <c r="BA252" s="17">
        <f t="shared" ref="BA252:BB252" si="1329">SUM(BA253+BA254+BA255+BA256+BA257+BA258)</f>
        <v>30876</v>
      </c>
      <c r="BB252" s="17">
        <f t="shared" si="1329"/>
        <v>566704</v>
      </c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</row>
    <row r="253" spans="1:114" ht="18.95" customHeight="1">
      <c r="A253" s="12"/>
      <c r="B253" s="12"/>
      <c r="C253" s="12"/>
      <c r="D253" s="12"/>
      <c r="E253" s="12"/>
      <c r="F253" s="12" t="s">
        <v>24</v>
      </c>
      <c r="G253" s="63" t="s">
        <v>125</v>
      </c>
      <c r="H253" s="19"/>
      <c r="I253" s="39">
        <v>25230</v>
      </c>
      <c r="J253" s="13">
        <f t="shared" ref="J253:J258" si="1330">H253+I253</f>
        <v>25230</v>
      </c>
      <c r="K253" s="39">
        <v>25224</v>
      </c>
      <c r="L253" s="13">
        <f t="shared" ref="L253:L258" si="1331">J253+K253</f>
        <v>50454</v>
      </c>
      <c r="M253" s="39">
        <v>42219</v>
      </c>
      <c r="N253" s="13">
        <f t="shared" ref="N253:N258" si="1332">L253+M253</f>
        <v>92673</v>
      </c>
      <c r="O253" s="39">
        <v>26454</v>
      </c>
      <c r="P253" s="13">
        <f t="shared" ref="P253:P258" si="1333">N253+O253</f>
        <v>119127</v>
      </c>
      <c r="Q253" s="39">
        <v>42033</v>
      </c>
      <c r="R253" s="13">
        <f t="shared" ref="R253:R258" si="1334">P253+Q253</f>
        <v>161160</v>
      </c>
      <c r="S253" s="39">
        <v>25017</v>
      </c>
      <c r="T253" s="13">
        <f t="shared" ref="T253:T258" si="1335">R253+S253</f>
        <v>186177</v>
      </c>
      <c r="U253" s="39">
        <v>42570</v>
      </c>
      <c r="V253" s="13">
        <f t="shared" ref="V253:V258" si="1336">T253+U253</f>
        <v>228747</v>
      </c>
      <c r="W253" s="39">
        <v>25755</v>
      </c>
      <c r="X253" s="13">
        <f t="shared" ref="X253:X258" si="1337">V253+W253</f>
        <v>254502</v>
      </c>
      <c r="Y253" s="39">
        <v>25940</v>
      </c>
      <c r="Z253" s="13">
        <f t="shared" ref="Z253:Z258" si="1338">X253+Y253</f>
        <v>280442</v>
      </c>
      <c r="AA253" s="39">
        <v>25958</v>
      </c>
      <c r="AB253" s="13">
        <f t="shared" ref="AB253:AB258" si="1339">Z253+AA253</f>
        <v>306400</v>
      </c>
      <c r="AC253" s="39">
        <v>41280</v>
      </c>
      <c r="AD253" s="13"/>
      <c r="AE253" s="39">
        <v>19327</v>
      </c>
      <c r="AF253" s="13">
        <f t="shared" ref="AF253:AF258" si="1340">AD253+AE253</f>
        <v>19327</v>
      </c>
      <c r="AG253" s="39">
        <v>18948</v>
      </c>
      <c r="AH253" s="13">
        <f t="shared" ref="AH253:AH258" si="1341">AF253+AG253</f>
        <v>38275</v>
      </c>
      <c r="AI253" s="39">
        <v>20374</v>
      </c>
      <c r="AJ253" s="13">
        <f t="shared" ref="AJ253:AJ258" si="1342">AH253+AI253</f>
        <v>58649</v>
      </c>
      <c r="AK253" s="39">
        <v>95437</v>
      </c>
      <c r="AL253" s="13">
        <f t="shared" ref="AL253:AL258" si="1343">AJ253+AK253</f>
        <v>154086</v>
      </c>
      <c r="AM253" s="39">
        <v>21693</v>
      </c>
      <c r="AN253" s="13">
        <f t="shared" ref="AN253:AN258" si="1344">AL253+AM253</f>
        <v>175779</v>
      </c>
      <c r="AO253" s="39">
        <v>21404</v>
      </c>
      <c r="AP253" s="13">
        <f t="shared" ref="AP253:AP258" si="1345">AN253+AO253</f>
        <v>197183</v>
      </c>
      <c r="AQ253" s="39">
        <v>21343</v>
      </c>
      <c r="AR253" s="13">
        <f t="shared" ref="AR253:AR258" si="1346">AP253+AQ253</f>
        <v>218526</v>
      </c>
      <c r="AS253" s="39">
        <v>21686</v>
      </c>
      <c r="AT253" s="13">
        <f t="shared" ref="AT253:AT258" si="1347">AR253+AS253</f>
        <v>240212</v>
      </c>
      <c r="AU253" s="39">
        <v>22070</v>
      </c>
      <c r="AV253" s="13">
        <f t="shared" ref="AV253:AV258" si="1348">AT253+AU253</f>
        <v>262282</v>
      </c>
      <c r="AW253" s="39">
        <v>21630</v>
      </c>
      <c r="AX253" s="13">
        <f t="shared" ref="AX253:AX258" si="1349">AV253+AW253</f>
        <v>283912</v>
      </c>
      <c r="AY253" s="39">
        <v>92983</v>
      </c>
      <c r="AZ253" s="13">
        <f t="shared" ref="AZ253:AZ258" si="1350">AX253+AY253</f>
        <v>376895</v>
      </c>
      <c r="BA253" s="39">
        <v>21793</v>
      </c>
      <c r="BB253" s="13">
        <f t="shared" ref="BB253:BB258" si="1351">AZ253+BA253</f>
        <v>398688</v>
      </c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</row>
    <row r="254" spans="1:114">
      <c r="A254" s="12"/>
      <c r="B254" s="12"/>
      <c r="C254" s="12"/>
      <c r="D254" s="12"/>
      <c r="E254" s="12"/>
      <c r="F254" s="12" t="s">
        <v>22</v>
      </c>
      <c r="G254" s="63" t="s">
        <v>126</v>
      </c>
      <c r="H254" s="19"/>
      <c r="I254" s="39">
        <v>606</v>
      </c>
      <c r="J254" s="13">
        <f t="shared" si="1330"/>
        <v>606</v>
      </c>
      <c r="K254" s="39">
        <v>606</v>
      </c>
      <c r="L254" s="13">
        <f t="shared" si="1331"/>
        <v>1212</v>
      </c>
      <c r="M254" s="39">
        <v>1019</v>
      </c>
      <c r="N254" s="13">
        <f t="shared" si="1332"/>
        <v>2231</v>
      </c>
      <c r="O254" s="39">
        <v>645</v>
      </c>
      <c r="P254" s="13">
        <f t="shared" si="1333"/>
        <v>2876</v>
      </c>
      <c r="Q254" s="39">
        <v>1013</v>
      </c>
      <c r="R254" s="13">
        <f t="shared" si="1334"/>
        <v>3889</v>
      </c>
      <c r="S254" s="39">
        <v>608</v>
      </c>
      <c r="T254" s="13">
        <f>R254+S254</f>
        <v>4497</v>
      </c>
      <c r="U254" s="39">
        <v>1024</v>
      </c>
      <c r="V254" s="13">
        <f t="shared" si="1336"/>
        <v>5521</v>
      </c>
      <c r="W254" s="39">
        <v>622</v>
      </c>
      <c r="X254" s="13">
        <f t="shared" si="1337"/>
        <v>6143</v>
      </c>
      <c r="Y254" s="39">
        <v>623</v>
      </c>
      <c r="Z254" s="13">
        <f t="shared" si="1338"/>
        <v>6766</v>
      </c>
      <c r="AA254" s="39">
        <v>624</v>
      </c>
      <c r="AB254" s="13">
        <f t="shared" si="1339"/>
        <v>7390</v>
      </c>
      <c r="AC254" s="39">
        <v>992</v>
      </c>
      <c r="AD254" s="13"/>
      <c r="AE254" s="39">
        <v>610</v>
      </c>
      <c r="AF254" s="13">
        <f t="shared" si="1340"/>
        <v>610</v>
      </c>
      <c r="AG254" s="39">
        <v>598</v>
      </c>
      <c r="AH254" s="13">
        <f t="shared" si="1341"/>
        <v>1208</v>
      </c>
      <c r="AI254" s="39">
        <v>646</v>
      </c>
      <c r="AJ254" s="13">
        <f t="shared" si="1342"/>
        <v>1854</v>
      </c>
      <c r="AK254" s="39">
        <v>2968</v>
      </c>
      <c r="AL254" s="13">
        <f t="shared" si="1343"/>
        <v>4822</v>
      </c>
      <c r="AM254" s="39">
        <v>663</v>
      </c>
      <c r="AN254" s="13">
        <f t="shared" si="1344"/>
        <v>5485</v>
      </c>
      <c r="AO254" s="39">
        <v>658</v>
      </c>
      <c r="AP254" s="13">
        <f t="shared" si="1345"/>
        <v>6143</v>
      </c>
      <c r="AQ254" s="39">
        <v>648</v>
      </c>
      <c r="AR254" s="13">
        <f t="shared" si="1346"/>
        <v>6791</v>
      </c>
      <c r="AS254" s="39">
        <v>662</v>
      </c>
      <c r="AT254" s="13">
        <f t="shared" si="1347"/>
        <v>7453</v>
      </c>
      <c r="AU254" s="39">
        <v>676</v>
      </c>
      <c r="AV254" s="13">
        <f t="shared" si="1348"/>
        <v>8129</v>
      </c>
      <c r="AW254" s="39">
        <v>662</v>
      </c>
      <c r="AX254" s="13">
        <f t="shared" si="1349"/>
        <v>8791</v>
      </c>
      <c r="AY254" s="39">
        <v>2876</v>
      </c>
      <c r="AZ254" s="13">
        <f t="shared" si="1350"/>
        <v>11667</v>
      </c>
      <c r="BA254" s="39">
        <v>664</v>
      </c>
      <c r="BB254" s="13">
        <f t="shared" si="1351"/>
        <v>12331</v>
      </c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</row>
    <row r="255" spans="1:114">
      <c r="A255" s="12"/>
      <c r="B255" s="12"/>
      <c r="C255" s="12"/>
      <c r="D255" s="12"/>
      <c r="E255" s="12"/>
      <c r="F255" s="12" t="s">
        <v>39</v>
      </c>
      <c r="G255" s="63" t="s">
        <v>127</v>
      </c>
      <c r="H255" s="19"/>
      <c r="I255" s="39">
        <v>6307</v>
      </c>
      <c r="J255" s="13">
        <f t="shared" si="1330"/>
        <v>6307</v>
      </c>
      <c r="K255" s="39">
        <v>6306</v>
      </c>
      <c r="L255" s="13">
        <f t="shared" si="1331"/>
        <v>12613</v>
      </c>
      <c r="M255" s="39">
        <v>10589</v>
      </c>
      <c r="N255" s="13">
        <f t="shared" si="1332"/>
        <v>23202</v>
      </c>
      <c r="O255" s="39">
        <v>6706</v>
      </c>
      <c r="P255" s="13">
        <f t="shared" si="1333"/>
        <v>29908</v>
      </c>
      <c r="Q255" s="39">
        <v>10541</v>
      </c>
      <c r="R255" s="13">
        <f t="shared" si="1334"/>
        <v>40449</v>
      </c>
      <c r="S255" s="39">
        <v>6323</v>
      </c>
      <c r="T255" s="13">
        <f t="shared" si="1335"/>
        <v>46772</v>
      </c>
      <c r="U255" s="39">
        <v>10657</v>
      </c>
      <c r="V255" s="13">
        <f t="shared" si="1336"/>
        <v>57429</v>
      </c>
      <c r="W255" s="39">
        <v>6462</v>
      </c>
      <c r="X255" s="13">
        <f t="shared" si="1337"/>
        <v>63891</v>
      </c>
      <c r="Y255" s="39">
        <v>6485</v>
      </c>
      <c r="Z255" s="13">
        <f t="shared" si="1338"/>
        <v>70376</v>
      </c>
      <c r="AA255" s="39">
        <v>6489</v>
      </c>
      <c r="AB255" s="13">
        <f t="shared" si="1339"/>
        <v>76865</v>
      </c>
      <c r="AC255" s="39">
        <v>10317</v>
      </c>
      <c r="AD255" s="13"/>
      <c r="AE255" s="39">
        <v>6361</v>
      </c>
      <c r="AF255" s="13">
        <f t="shared" si="1340"/>
        <v>6361</v>
      </c>
      <c r="AG255" s="39">
        <v>6235</v>
      </c>
      <c r="AH255" s="13">
        <f t="shared" si="1341"/>
        <v>12596</v>
      </c>
      <c r="AI255" s="39">
        <v>6719</v>
      </c>
      <c r="AJ255" s="13">
        <f t="shared" si="1342"/>
        <v>19315</v>
      </c>
      <c r="AK255" s="39">
        <v>31410</v>
      </c>
      <c r="AL255" s="13">
        <f t="shared" si="1343"/>
        <v>50725</v>
      </c>
      <c r="AM255" s="39">
        <v>7197</v>
      </c>
      <c r="AN255" s="13">
        <f t="shared" si="1344"/>
        <v>57922</v>
      </c>
      <c r="AO255" s="39">
        <v>7081</v>
      </c>
      <c r="AP255" s="13">
        <f t="shared" si="1345"/>
        <v>65003</v>
      </c>
      <c r="AQ255" s="39">
        <v>6986</v>
      </c>
      <c r="AR255" s="13">
        <f t="shared" si="1346"/>
        <v>71989</v>
      </c>
      <c r="AS255" s="39">
        <v>7137</v>
      </c>
      <c r="AT255" s="13">
        <f t="shared" si="1347"/>
        <v>79126</v>
      </c>
      <c r="AU255" s="39">
        <v>7264</v>
      </c>
      <c r="AV255" s="13">
        <f t="shared" si="1348"/>
        <v>86390</v>
      </c>
      <c r="AW255" s="39">
        <v>7119</v>
      </c>
      <c r="AX255" s="13">
        <f t="shared" si="1349"/>
        <v>93509</v>
      </c>
      <c r="AY255" s="39">
        <v>30647</v>
      </c>
      <c r="AZ255" s="13">
        <f t="shared" si="1350"/>
        <v>124156</v>
      </c>
      <c r="BA255" s="39">
        <v>7172</v>
      </c>
      <c r="BB255" s="13">
        <f t="shared" si="1351"/>
        <v>131328</v>
      </c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</row>
    <row r="256" spans="1:114" ht="30">
      <c r="A256" s="12"/>
      <c r="B256" s="12"/>
      <c r="C256" s="12"/>
      <c r="D256" s="12"/>
      <c r="E256" s="12"/>
      <c r="F256" s="12" t="s">
        <v>14</v>
      </c>
      <c r="G256" s="63" t="s">
        <v>128</v>
      </c>
      <c r="H256" s="19"/>
      <c r="I256" s="39">
        <v>203</v>
      </c>
      <c r="J256" s="13">
        <f t="shared" si="1330"/>
        <v>203</v>
      </c>
      <c r="K256" s="39">
        <v>203</v>
      </c>
      <c r="L256" s="13">
        <f t="shared" si="1331"/>
        <v>406</v>
      </c>
      <c r="M256" s="39">
        <v>341</v>
      </c>
      <c r="N256" s="13">
        <f t="shared" si="1332"/>
        <v>747</v>
      </c>
      <c r="O256" s="39">
        <v>213</v>
      </c>
      <c r="P256" s="13">
        <f t="shared" si="1333"/>
        <v>960</v>
      </c>
      <c r="Q256" s="39">
        <v>339</v>
      </c>
      <c r="R256" s="13">
        <f t="shared" si="1334"/>
        <v>1299</v>
      </c>
      <c r="S256" s="39">
        <v>202</v>
      </c>
      <c r="T256" s="13">
        <f>R256+S256</f>
        <v>1501</v>
      </c>
      <c r="U256" s="39">
        <v>321</v>
      </c>
      <c r="V256" s="13">
        <f t="shared" si="1336"/>
        <v>1822</v>
      </c>
      <c r="W256" s="39">
        <v>170</v>
      </c>
      <c r="X256" s="13">
        <f t="shared" si="1337"/>
        <v>1992</v>
      </c>
      <c r="Y256" s="39">
        <v>187</v>
      </c>
      <c r="Z256" s="13">
        <f t="shared" si="1338"/>
        <v>2179</v>
      </c>
      <c r="AA256" s="39">
        <v>187</v>
      </c>
      <c r="AB256" s="13">
        <f t="shared" si="1339"/>
        <v>2366</v>
      </c>
      <c r="AC256" s="39">
        <v>311</v>
      </c>
      <c r="AD256" s="13"/>
      <c r="AE256" s="39">
        <v>55</v>
      </c>
      <c r="AF256" s="13">
        <f t="shared" si="1340"/>
        <v>55</v>
      </c>
      <c r="AG256" s="39">
        <v>175</v>
      </c>
      <c r="AH256" s="13">
        <f t="shared" si="1341"/>
        <v>230</v>
      </c>
      <c r="AI256" s="39">
        <v>191</v>
      </c>
      <c r="AJ256" s="13">
        <f t="shared" si="1342"/>
        <v>421</v>
      </c>
      <c r="AK256" s="39">
        <v>989</v>
      </c>
      <c r="AL256" s="13">
        <f t="shared" si="1343"/>
        <v>1410</v>
      </c>
      <c r="AM256" s="39">
        <v>112</v>
      </c>
      <c r="AN256" s="13">
        <f t="shared" si="1344"/>
        <v>1522</v>
      </c>
      <c r="AO256" s="39">
        <v>195</v>
      </c>
      <c r="AP256" s="13">
        <f t="shared" si="1345"/>
        <v>1717</v>
      </c>
      <c r="AQ256" s="39">
        <v>195</v>
      </c>
      <c r="AR256" s="13">
        <f t="shared" si="1346"/>
        <v>1912</v>
      </c>
      <c r="AS256" s="39">
        <v>196</v>
      </c>
      <c r="AT256" s="13">
        <f t="shared" si="1347"/>
        <v>2108</v>
      </c>
      <c r="AU256" s="39">
        <v>200</v>
      </c>
      <c r="AV256" s="13">
        <f t="shared" si="1348"/>
        <v>2308</v>
      </c>
      <c r="AW256" s="39">
        <v>196</v>
      </c>
      <c r="AX256" s="13">
        <f t="shared" si="1349"/>
        <v>2504</v>
      </c>
      <c r="AY256" s="39">
        <v>956</v>
      </c>
      <c r="AZ256" s="13">
        <f t="shared" si="1350"/>
        <v>3460</v>
      </c>
      <c r="BA256" s="39">
        <v>119</v>
      </c>
      <c r="BB256" s="13">
        <f t="shared" si="1351"/>
        <v>3579</v>
      </c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</row>
    <row r="257" spans="1:114">
      <c r="A257" s="12"/>
      <c r="B257" s="12"/>
      <c r="C257" s="12"/>
      <c r="D257" s="12"/>
      <c r="E257" s="12"/>
      <c r="F257" s="12" t="s">
        <v>26</v>
      </c>
      <c r="G257" s="63" t="s">
        <v>129</v>
      </c>
      <c r="H257" s="19"/>
      <c r="I257" s="39">
        <v>1030</v>
      </c>
      <c r="J257" s="13">
        <f t="shared" si="1330"/>
        <v>1030</v>
      </c>
      <c r="K257" s="39">
        <v>1030</v>
      </c>
      <c r="L257" s="13">
        <f t="shared" si="1331"/>
        <v>2060</v>
      </c>
      <c r="M257" s="39">
        <v>1730</v>
      </c>
      <c r="N257" s="13">
        <f t="shared" si="1332"/>
        <v>3790</v>
      </c>
      <c r="O257" s="39">
        <v>1032</v>
      </c>
      <c r="P257" s="13">
        <f t="shared" si="1333"/>
        <v>4822</v>
      </c>
      <c r="Q257" s="39">
        <v>1723</v>
      </c>
      <c r="R257" s="13">
        <f t="shared" si="1334"/>
        <v>6545</v>
      </c>
      <c r="S257" s="39">
        <v>675</v>
      </c>
      <c r="T257" s="13">
        <f t="shared" si="1335"/>
        <v>7220</v>
      </c>
      <c r="U257" s="39">
        <v>2100</v>
      </c>
      <c r="V257" s="13">
        <f t="shared" si="1336"/>
        <v>9320</v>
      </c>
      <c r="W257" s="39">
        <v>1054</v>
      </c>
      <c r="X257" s="13">
        <f t="shared" si="1337"/>
        <v>10374</v>
      </c>
      <c r="Y257" s="39">
        <v>1060</v>
      </c>
      <c r="Z257" s="13">
        <f t="shared" si="1338"/>
        <v>11434</v>
      </c>
      <c r="AA257" s="39">
        <v>1060</v>
      </c>
      <c r="AB257" s="13">
        <f t="shared" si="1339"/>
        <v>12494</v>
      </c>
      <c r="AC257" s="39">
        <v>5034</v>
      </c>
      <c r="AD257" s="13"/>
      <c r="AE257" s="39">
        <v>1040</v>
      </c>
      <c r="AF257" s="13">
        <f t="shared" si="1340"/>
        <v>1040</v>
      </c>
      <c r="AG257" s="39">
        <v>1018</v>
      </c>
      <c r="AH257" s="13">
        <f t="shared" si="1341"/>
        <v>2058</v>
      </c>
      <c r="AI257" s="39">
        <v>1230</v>
      </c>
      <c r="AJ257" s="13">
        <f t="shared" si="1342"/>
        <v>3288</v>
      </c>
      <c r="AK257" s="39">
        <v>5134</v>
      </c>
      <c r="AL257" s="13">
        <f t="shared" si="1343"/>
        <v>8422</v>
      </c>
      <c r="AM257" s="39">
        <v>398</v>
      </c>
      <c r="AN257" s="13">
        <f t="shared" si="1344"/>
        <v>8820</v>
      </c>
      <c r="AO257" s="39">
        <v>2340</v>
      </c>
      <c r="AP257" s="13">
        <f t="shared" si="1345"/>
        <v>11160</v>
      </c>
      <c r="AQ257" s="39">
        <v>4679</v>
      </c>
      <c r="AR257" s="13">
        <f t="shared" si="1346"/>
        <v>15839</v>
      </c>
      <c r="AS257" s="39">
        <v>-2332</v>
      </c>
      <c r="AT257" s="13">
        <f t="shared" si="1347"/>
        <v>13507</v>
      </c>
      <c r="AU257" s="39">
        <v>44</v>
      </c>
      <c r="AV257" s="13">
        <f t="shared" si="1348"/>
        <v>13551</v>
      </c>
      <c r="AW257" s="39">
        <v>1126</v>
      </c>
      <c r="AX257" s="13">
        <f t="shared" si="1349"/>
        <v>14677</v>
      </c>
      <c r="AY257" s="39">
        <v>4973</v>
      </c>
      <c r="AZ257" s="13">
        <f t="shared" si="1350"/>
        <v>19650</v>
      </c>
      <c r="BA257" s="39">
        <v>1128</v>
      </c>
      <c r="BB257" s="13">
        <f t="shared" si="1351"/>
        <v>20778</v>
      </c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</row>
    <row r="258" spans="1:114" ht="30">
      <c r="A258" s="12"/>
      <c r="B258" s="12"/>
      <c r="C258" s="12"/>
      <c r="D258" s="12"/>
      <c r="E258" s="12"/>
      <c r="F258" s="12" t="s">
        <v>130</v>
      </c>
      <c r="G258" s="63" t="s">
        <v>131</v>
      </c>
      <c r="H258" s="19"/>
      <c r="I258" s="39"/>
      <c r="J258" s="13">
        <f t="shared" si="1330"/>
        <v>0</v>
      </c>
      <c r="K258" s="39"/>
      <c r="L258" s="13">
        <f t="shared" si="1331"/>
        <v>0</v>
      </c>
      <c r="M258" s="39"/>
      <c r="N258" s="13">
        <f t="shared" si="1332"/>
        <v>0</v>
      </c>
      <c r="O258" s="39"/>
      <c r="P258" s="13">
        <f t="shared" si="1333"/>
        <v>0</v>
      </c>
      <c r="Q258" s="39"/>
      <c r="R258" s="13">
        <f t="shared" si="1334"/>
        <v>0</v>
      </c>
      <c r="S258" s="39"/>
      <c r="T258" s="13">
        <f t="shared" si="1335"/>
        <v>0</v>
      </c>
      <c r="U258" s="39"/>
      <c r="V258" s="13">
        <f t="shared" si="1336"/>
        <v>0</v>
      </c>
      <c r="W258" s="39"/>
      <c r="X258" s="13">
        <f t="shared" si="1337"/>
        <v>0</v>
      </c>
      <c r="Y258" s="39"/>
      <c r="Z258" s="13">
        <f t="shared" si="1338"/>
        <v>0</v>
      </c>
      <c r="AA258" s="39"/>
      <c r="AB258" s="13">
        <f t="shared" si="1339"/>
        <v>0</v>
      </c>
      <c r="AC258" s="39"/>
      <c r="AD258" s="13">
        <f t="shared" ref="AD258" si="1352">AB258+AC258</f>
        <v>0</v>
      </c>
      <c r="AE258" s="39"/>
      <c r="AF258" s="13">
        <f t="shared" si="1340"/>
        <v>0</v>
      </c>
      <c r="AG258" s="39"/>
      <c r="AH258" s="13">
        <f t="shared" si="1341"/>
        <v>0</v>
      </c>
      <c r="AI258" s="39"/>
      <c r="AJ258" s="13">
        <f t="shared" si="1342"/>
        <v>0</v>
      </c>
      <c r="AK258" s="39"/>
      <c r="AL258" s="13">
        <f t="shared" si="1343"/>
        <v>0</v>
      </c>
      <c r="AM258" s="39"/>
      <c r="AN258" s="13">
        <f t="shared" si="1344"/>
        <v>0</v>
      </c>
      <c r="AO258" s="39"/>
      <c r="AP258" s="13">
        <f t="shared" si="1345"/>
        <v>0</v>
      </c>
      <c r="AQ258" s="39"/>
      <c r="AR258" s="13">
        <f t="shared" si="1346"/>
        <v>0</v>
      </c>
      <c r="AS258" s="39"/>
      <c r="AT258" s="13">
        <f t="shared" si="1347"/>
        <v>0</v>
      </c>
      <c r="AU258" s="39"/>
      <c r="AV258" s="13">
        <f t="shared" si="1348"/>
        <v>0</v>
      </c>
      <c r="AW258" s="39"/>
      <c r="AX258" s="13">
        <f t="shared" si="1349"/>
        <v>0</v>
      </c>
      <c r="AY258" s="39"/>
      <c r="AZ258" s="13">
        <f t="shared" si="1350"/>
        <v>0</v>
      </c>
      <c r="BA258" s="39"/>
      <c r="BB258" s="13">
        <f t="shared" si="1351"/>
        <v>0</v>
      </c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</row>
    <row r="259" spans="1:114" ht="15.75">
      <c r="A259" s="8"/>
      <c r="B259" s="8"/>
      <c r="C259" s="8"/>
      <c r="D259" s="8" t="s">
        <v>73</v>
      </c>
      <c r="E259" s="8"/>
      <c r="F259" s="8"/>
      <c r="G259" s="62" t="s">
        <v>74</v>
      </c>
      <c r="H259" s="17">
        <f t="shared" ref="H259:N259" si="1353">H260+H271+H272+H276+H279+H280+H281+H282+H283+H284+H286+H287</f>
        <v>0</v>
      </c>
      <c r="I259" s="17">
        <f t="shared" si="1353"/>
        <v>44311</v>
      </c>
      <c r="J259" s="17">
        <f t="shared" si="1353"/>
        <v>44311</v>
      </c>
      <c r="K259" s="17">
        <f t="shared" si="1353"/>
        <v>53728</v>
      </c>
      <c r="L259" s="17">
        <f t="shared" si="1353"/>
        <v>98039</v>
      </c>
      <c r="M259" s="17">
        <f t="shared" si="1353"/>
        <v>48246</v>
      </c>
      <c r="N259" s="17">
        <f t="shared" si="1353"/>
        <v>146285</v>
      </c>
      <c r="O259" s="17">
        <f t="shared" ref="O259:T259" si="1354">O260+O271+O272+O276+O279+O280+O281+O282+O283+O284+O286+O287</f>
        <v>60033</v>
      </c>
      <c r="P259" s="17">
        <f t="shared" si="1354"/>
        <v>206318</v>
      </c>
      <c r="Q259" s="17">
        <f t="shared" si="1354"/>
        <v>38009</v>
      </c>
      <c r="R259" s="17">
        <f t="shared" si="1354"/>
        <v>244327</v>
      </c>
      <c r="S259" s="17">
        <f t="shared" si="1354"/>
        <v>70443</v>
      </c>
      <c r="T259" s="17">
        <f t="shared" si="1354"/>
        <v>314770</v>
      </c>
      <c r="U259" s="17">
        <f t="shared" ref="U259:Z259" si="1355">U260+U271+U272+U276+U279+U280+U281+U282+U283+U284+U286+U287</f>
        <v>85293</v>
      </c>
      <c r="V259" s="17">
        <f t="shared" si="1355"/>
        <v>400063</v>
      </c>
      <c r="W259" s="17">
        <f t="shared" si="1355"/>
        <v>39414</v>
      </c>
      <c r="X259" s="17">
        <f t="shared" si="1355"/>
        <v>439477</v>
      </c>
      <c r="Y259" s="17">
        <f t="shared" si="1355"/>
        <v>32691</v>
      </c>
      <c r="Z259" s="17">
        <f t="shared" si="1355"/>
        <v>472168</v>
      </c>
      <c r="AA259" s="17">
        <f t="shared" ref="AA259:AF259" si="1356">AA260+AA271+AA272+AA276+AA279+AA280+AA281+AA282+AA283+AA284+AA286+AA287</f>
        <v>44900</v>
      </c>
      <c r="AB259" s="17">
        <f t="shared" si="1356"/>
        <v>517068</v>
      </c>
      <c r="AC259" s="17">
        <f t="shared" si="1356"/>
        <v>51283</v>
      </c>
      <c r="AD259" s="17">
        <f t="shared" si="1356"/>
        <v>0</v>
      </c>
      <c r="AE259" s="17">
        <f t="shared" si="1356"/>
        <v>38223</v>
      </c>
      <c r="AF259" s="17">
        <f t="shared" si="1356"/>
        <v>38223</v>
      </c>
      <c r="AG259" s="17">
        <f t="shared" ref="AG259:AH259" si="1357">AG260+AG271+AG272+AG276+AG279+AG280+AG281+AG282+AG283+AG284+AG286+AG287</f>
        <v>42098</v>
      </c>
      <c r="AH259" s="17">
        <f t="shared" si="1357"/>
        <v>80321</v>
      </c>
      <c r="AI259" s="17">
        <f t="shared" ref="AI259:AJ259" si="1358">AI260+AI271+AI272+AI276+AI279+AI280+AI281+AI282+AI283+AI284+AI286+AI287</f>
        <v>32513</v>
      </c>
      <c r="AJ259" s="17">
        <f t="shared" si="1358"/>
        <v>112834</v>
      </c>
      <c r="AK259" s="17">
        <f t="shared" ref="AK259:AL259" si="1359">AK260+AK271+AK272+AK276+AK279+AK280+AK281+AK282+AK283+AK284+AK286+AK287</f>
        <v>47659</v>
      </c>
      <c r="AL259" s="17">
        <f t="shared" si="1359"/>
        <v>160493</v>
      </c>
      <c r="AM259" s="17">
        <f t="shared" ref="AM259:AN259" si="1360">AM260+AM271+AM272+AM276+AM279+AM280+AM281+AM282+AM283+AM284+AM286+AM287</f>
        <v>26286</v>
      </c>
      <c r="AN259" s="17">
        <f t="shared" si="1360"/>
        <v>186779</v>
      </c>
      <c r="AO259" s="17">
        <f t="shared" ref="AO259:AP259" si="1361">AO260+AO271+AO272+AO276+AO279+AO280+AO281+AO282+AO283+AO284+AO286+AO287</f>
        <v>34503</v>
      </c>
      <c r="AP259" s="17">
        <f t="shared" si="1361"/>
        <v>221282</v>
      </c>
      <c r="AQ259" s="17">
        <f t="shared" ref="AQ259:AR259" si="1362">AQ260+AQ271+AQ272+AQ276+AQ279+AQ280+AQ281+AQ282+AQ283+AQ284+AQ286+AQ287</f>
        <v>42548</v>
      </c>
      <c r="AR259" s="17">
        <f t="shared" si="1362"/>
        <v>263830</v>
      </c>
      <c r="AS259" s="17">
        <f t="shared" ref="AS259:AT259" si="1363">AS260+AS271+AS272+AS276+AS279+AS280+AS281+AS282+AS283+AS284+AS286+AS287</f>
        <v>73037</v>
      </c>
      <c r="AT259" s="17">
        <f t="shared" si="1363"/>
        <v>336867</v>
      </c>
      <c r="AU259" s="17">
        <f t="shared" ref="AU259:AV259" si="1364">AU260+AU271+AU272+AU276+AU279+AU280+AU281+AU282+AU283+AU284+AU286+AU287</f>
        <v>33083</v>
      </c>
      <c r="AV259" s="17">
        <f t="shared" si="1364"/>
        <v>369950</v>
      </c>
      <c r="AW259" s="17">
        <f t="shared" ref="AW259:AX259" si="1365">AW260+AW271+AW272+AW276+AW279+AW280+AW281+AW282+AW283+AW284+AW286+AW287</f>
        <v>35841</v>
      </c>
      <c r="AX259" s="17">
        <f t="shared" si="1365"/>
        <v>405791</v>
      </c>
      <c r="AY259" s="17">
        <f t="shared" ref="AY259:AZ259" si="1366">AY260+AY271+AY272+AY276+AY279+AY280+AY281+AY282+AY283+AY284+AY286+AY287</f>
        <v>41488</v>
      </c>
      <c r="AZ259" s="17">
        <f t="shared" si="1366"/>
        <v>447279</v>
      </c>
      <c r="BA259" s="17">
        <f t="shared" ref="BA259:BB259" si="1367">BA260+BA271+BA272+BA276+BA279+BA280+BA281+BA282+BA283+BA284+BA286+BA287</f>
        <v>72942</v>
      </c>
      <c r="BB259" s="17">
        <f t="shared" si="1367"/>
        <v>520221</v>
      </c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</row>
    <row r="260" spans="1:114" ht="15.75">
      <c r="A260" s="8"/>
      <c r="B260" s="8"/>
      <c r="C260" s="8"/>
      <c r="D260" s="8"/>
      <c r="E260" s="8" t="s">
        <v>24</v>
      </c>
      <c r="F260" s="8"/>
      <c r="G260" s="57" t="s">
        <v>132</v>
      </c>
      <c r="H260" s="17">
        <f t="shared" ref="H260:N260" si="1368">SUM(H261:H270)</f>
        <v>0</v>
      </c>
      <c r="I260" s="17">
        <f t="shared" si="1368"/>
        <v>29800</v>
      </c>
      <c r="J260" s="17">
        <f t="shared" si="1368"/>
        <v>29800</v>
      </c>
      <c r="K260" s="17">
        <f t="shared" si="1368"/>
        <v>34191</v>
      </c>
      <c r="L260" s="17">
        <f t="shared" si="1368"/>
        <v>63991</v>
      </c>
      <c r="M260" s="17">
        <f t="shared" si="1368"/>
        <v>28576</v>
      </c>
      <c r="N260" s="17">
        <f t="shared" si="1368"/>
        <v>92567</v>
      </c>
      <c r="O260" s="17">
        <f t="shared" ref="O260:T260" si="1369">SUM(O261:O270)</f>
        <v>33011</v>
      </c>
      <c r="P260" s="17">
        <f t="shared" si="1369"/>
        <v>125578</v>
      </c>
      <c r="Q260" s="17">
        <f t="shared" si="1369"/>
        <v>29026</v>
      </c>
      <c r="R260" s="17">
        <f t="shared" si="1369"/>
        <v>154604</v>
      </c>
      <c r="S260" s="17">
        <f t="shared" si="1369"/>
        <v>19919</v>
      </c>
      <c r="T260" s="17">
        <f t="shared" si="1369"/>
        <v>174523</v>
      </c>
      <c r="U260" s="17">
        <f t="shared" ref="U260:Z260" si="1370">SUM(U261:U270)</f>
        <v>26937</v>
      </c>
      <c r="V260" s="17">
        <f t="shared" si="1370"/>
        <v>201460</v>
      </c>
      <c r="W260" s="17">
        <f t="shared" si="1370"/>
        <v>28102</v>
      </c>
      <c r="X260" s="17">
        <f t="shared" si="1370"/>
        <v>229562</v>
      </c>
      <c r="Y260" s="17">
        <f t="shared" si="1370"/>
        <v>25468</v>
      </c>
      <c r="Z260" s="17">
        <f t="shared" si="1370"/>
        <v>255030</v>
      </c>
      <c r="AA260" s="17">
        <f t="shared" ref="AA260:AF260" si="1371">SUM(AA261:AA270)</f>
        <v>26823</v>
      </c>
      <c r="AB260" s="17">
        <f t="shared" si="1371"/>
        <v>281853</v>
      </c>
      <c r="AC260" s="17">
        <f t="shared" si="1371"/>
        <v>33006</v>
      </c>
      <c r="AD260" s="17">
        <f t="shared" si="1371"/>
        <v>0</v>
      </c>
      <c r="AE260" s="17">
        <f t="shared" si="1371"/>
        <v>32274</v>
      </c>
      <c r="AF260" s="17">
        <f t="shared" si="1371"/>
        <v>32274</v>
      </c>
      <c r="AG260" s="17">
        <f t="shared" ref="AG260:AH260" si="1372">SUM(AG261:AG270)</f>
        <v>34759</v>
      </c>
      <c r="AH260" s="17">
        <f t="shared" si="1372"/>
        <v>67033</v>
      </c>
      <c r="AI260" s="17">
        <f t="shared" ref="AI260:AJ260" si="1373">SUM(AI261:AI270)</f>
        <v>20431</v>
      </c>
      <c r="AJ260" s="17">
        <f t="shared" si="1373"/>
        <v>87464</v>
      </c>
      <c r="AK260" s="17">
        <f t="shared" ref="AK260:AL260" si="1374">SUM(AK261:AK270)</f>
        <v>34472</v>
      </c>
      <c r="AL260" s="17">
        <f t="shared" si="1374"/>
        <v>121936</v>
      </c>
      <c r="AM260" s="17">
        <f t="shared" ref="AM260:AN260" si="1375">SUM(AM261:AM270)</f>
        <v>21732</v>
      </c>
      <c r="AN260" s="17">
        <f t="shared" si="1375"/>
        <v>143668</v>
      </c>
      <c r="AO260" s="17">
        <f t="shared" ref="AO260:AP260" si="1376">SUM(AO261:AO270)</f>
        <v>29235</v>
      </c>
      <c r="AP260" s="17">
        <f t="shared" si="1376"/>
        <v>172903</v>
      </c>
      <c r="AQ260" s="17">
        <f t="shared" ref="AQ260:AR260" si="1377">SUM(AQ261:AQ270)</f>
        <v>35757</v>
      </c>
      <c r="AR260" s="17">
        <f t="shared" si="1377"/>
        <v>208660</v>
      </c>
      <c r="AS260" s="17">
        <f t="shared" ref="AS260:AT260" si="1378">SUM(AS261:AS270)</f>
        <v>22384</v>
      </c>
      <c r="AT260" s="17">
        <f t="shared" si="1378"/>
        <v>231044</v>
      </c>
      <c r="AU260" s="17">
        <f t="shared" ref="AU260:AV260" si="1379">SUM(AU261:AU270)</f>
        <v>25354</v>
      </c>
      <c r="AV260" s="17">
        <f t="shared" si="1379"/>
        <v>256398</v>
      </c>
      <c r="AW260" s="17">
        <f t="shared" ref="AW260:AX260" si="1380">SUM(AW261:AW270)</f>
        <v>29336</v>
      </c>
      <c r="AX260" s="17">
        <f t="shared" si="1380"/>
        <v>285734</v>
      </c>
      <c r="AY260" s="17">
        <f t="shared" ref="AY260:AZ260" si="1381">SUM(AY261:AY270)</f>
        <v>31877</v>
      </c>
      <c r="AZ260" s="17">
        <f t="shared" si="1381"/>
        <v>317611</v>
      </c>
      <c r="BA260" s="17">
        <f t="shared" ref="BA260:BB260" si="1382">SUM(BA261:BA270)</f>
        <v>56093</v>
      </c>
      <c r="BB260" s="17">
        <f t="shared" si="1382"/>
        <v>373704</v>
      </c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</row>
    <row r="261" spans="1:114">
      <c r="A261" s="12"/>
      <c r="B261" s="12"/>
      <c r="C261" s="12"/>
      <c r="D261" s="12"/>
      <c r="E261" s="12"/>
      <c r="F261" s="12" t="s">
        <v>24</v>
      </c>
      <c r="G261" s="63" t="s">
        <v>133</v>
      </c>
      <c r="H261" s="19"/>
      <c r="I261" s="39"/>
      <c r="J261" s="13">
        <f t="shared" ref="J261:J266" si="1383">H261+I261</f>
        <v>0</v>
      </c>
      <c r="K261" s="39"/>
      <c r="L261" s="13">
        <f t="shared" ref="L261:L266" si="1384">J261+K261</f>
        <v>0</v>
      </c>
      <c r="M261" s="39">
        <v>2969</v>
      </c>
      <c r="N261" s="13">
        <f t="shared" ref="N261:N266" si="1385">L261+M261</f>
        <v>2969</v>
      </c>
      <c r="O261" s="39"/>
      <c r="P261" s="13">
        <f t="shared" ref="P261:P266" si="1386">N261+O261</f>
        <v>2969</v>
      </c>
      <c r="Q261" s="39">
        <v>997</v>
      </c>
      <c r="R261" s="13">
        <f t="shared" ref="R261:R266" si="1387">P261+Q261</f>
        <v>3966</v>
      </c>
      <c r="S261" s="39">
        <v>1993</v>
      </c>
      <c r="T261" s="13">
        <f t="shared" ref="T261:T266" si="1388">R261+S261</f>
        <v>5959</v>
      </c>
      <c r="U261" s="39"/>
      <c r="V261" s="13">
        <f t="shared" ref="V261:V266" si="1389">T261+U261</f>
        <v>5959</v>
      </c>
      <c r="W261" s="39">
        <v>2983</v>
      </c>
      <c r="X261" s="13">
        <f t="shared" ref="X261:X266" si="1390">V261+W261</f>
        <v>8942</v>
      </c>
      <c r="Y261" s="39">
        <v>2048</v>
      </c>
      <c r="Z261" s="13">
        <f t="shared" ref="Z261:Z266" si="1391">X261+Y261</f>
        <v>10990</v>
      </c>
      <c r="AA261" s="39">
        <v>1998</v>
      </c>
      <c r="AB261" s="13">
        <f t="shared" ref="AB261:AB266" si="1392">Z261+AA261</f>
        <v>12988</v>
      </c>
      <c r="AC261" s="39">
        <v>2011</v>
      </c>
      <c r="AD261" s="13"/>
      <c r="AE261" s="39"/>
      <c r="AF261" s="13">
        <f t="shared" ref="AF261:AF266" si="1393">AD261+AE261</f>
        <v>0</v>
      </c>
      <c r="AG261" s="39"/>
      <c r="AH261" s="13">
        <f t="shared" ref="AH261:AH266" si="1394">AF261+AG261</f>
        <v>0</v>
      </c>
      <c r="AI261" s="39">
        <v>1991</v>
      </c>
      <c r="AJ261" s="13">
        <f t="shared" ref="AJ261:AJ266" si="1395">AH261+AI261</f>
        <v>1991</v>
      </c>
      <c r="AK261" s="39">
        <v>1983</v>
      </c>
      <c r="AL261" s="13">
        <f t="shared" ref="AL261:AL266" si="1396">AJ261+AK261</f>
        <v>3974</v>
      </c>
      <c r="AM261" s="39">
        <v>0</v>
      </c>
      <c r="AN261" s="13">
        <f t="shared" ref="AN261:AN266" si="1397">AL261+AM261</f>
        <v>3974</v>
      </c>
      <c r="AO261" s="39">
        <v>1979</v>
      </c>
      <c r="AP261" s="13">
        <f t="shared" ref="AP261:AP266" si="1398">AN261+AO261</f>
        <v>5953</v>
      </c>
      <c r="AQ261" s="39"/>
      <c r="AR261" s="13">
        <f t="shared" ref="AR261:AR266" si="1399">AP261+AQ261</f>
        <v>5953</v>
      </c>
      <c r="AS261" s="39">
        <v>2037</v>
      </c>
      <c r="AT261" s="13">
        <f t="shared" ref="AT261:AT266" si="1400">AR261+AS261</f>
        <v>7990</v>
      </c>
      <c r="AU261" s="39">
        <v>1990</v>
      </c>
      <c r="AV261" s="13">
        <f t="shared" ref="AV261:AV266" si="1401">AT261+AU261</f>
        <v>9980</v>
      </c>
      <c r="AW261" s="39">
        <v>3017</v>
      </c>
      <c r="AX261" s="13">
        <f t="shared" ref="AX261:AX266" si="1402">AV261+AW261</f>
        <v>12997</v>
      </c>
      <c r="AY261" s="39">
        <v>3999</v>
      </c>
      <c r="AZ261" s="13">
        <f t="shared" ref="AZ261:AZ266" si="1403">AX261+AY261</f>
        <v>16996</v>
      </c>
      <c r="BA261" s="39"/>
      <c r="BB261" s="13">
        <f t="shared" ref="BB261:BB266" si="1404">AZ261+BA261</f>
        <v>16996</v>
      </c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</row>
    <row r="262" spans="1:114">
      <c r="A262" s="12"/>
      <c r="B262" s="12"/>
      <c r="C262" s="12"/>
      <c r="D262" s="12"/>
      <c r="E262" s="12"/>
      <c r="F262" s="12" t="s">
        <v>22</v>
      </c>
      <c r="G262" s="63" t="s">
        <v>134</v>
      </c>
      <c r="H262" s="19"/>
      <c r="I262" s="39">
        <v>0</v>
      </c>
      <c r="J262" s="13">
        <f t="shared" si="1383"/>
        <v>0</v>
      </c>
      <c r="K262" s="39">
        <v>0</v>
      </c>
      <c r="L262" s="13">
        <f t="shared" si="1384"/>
        <v>0</v>
      </c>
      <c r="M262" s="39">
        <v>998</v>
      </c>
      <c r="N262" s="13">
        <f t="shared" si="1385"/>
        <v>998</v>
      </c>
      <c r="O262" s="39"/>
      <c r="P262" s="13">
        <f t="shared" si="1386"/>
        <v>998</v>
      </c>
      <c r="Q262" s="39"/>
      <c r="R262" s="13">
        <f t="shared" si="1387"/>
        <v>998</v>
      </c>
      <c r="S262" s="39"/>
      <c r="T262" s="13">
        <f t="shared" si="1388"/>
        <v>998</v>
      </c>
      <c r="U262" s="39"/>
      <c r="V262" s="13">
        <f t="shared" si="1389"/>
        <v>998</v>
      </c>
      <c r="W262" s="39"/>
      <c r="X262" s="13">
        <f t="shared" si="1390"/>
        <v>998</v>
      </c>
      <c r="Y262" s="39"/>
      <c r="Z262" s="13">
        <f t="shared" si="1391"/>
        <v>998</v>
      </c>
      <c r="AA262" s="39">
        <v>0</v>
      </c>
      <c r="AB262" s="13">
        <f t="shared" si="1392"/>
        <v>998</v>
      </c>
      <c r="AC262" s="39">
        <v>1000</v>
      </c>
      <c r="AD262" s="13"/>
      <c r="AE262" s="39"/>
      <c r="AF262" s="13">
        <f t="shared" si="1393"/>
        <v>0</v>
      </c>
      <c r="AG262" s="39"/>
      <c r="AH262" s="13">
        <f t="shared" si="1394"/>
        <v>0</v>
      </c>
      <c r="AI262" s="39"/>
      <c r="AJ262" s="13">
        <f t="shared" si="1395"/>
        <v>0</v>
      </c>
      <c r="AK262" s="39"/>
      <c r="AL262" s="13">
        <f t="shared" si="1396"/>
        <v>0</v>
      </c>
      <c r="AM262" s="39"/>
      <c r="AN262" s="13">
        <f t="shared" si="1397"/>
        <v>0</v>
      </c>
      <c r="AO262" s="39">
        <v>3000</v>
      </c>
      <c r="AP262" s="13">
        <f t="shared" si="1398"/>
        <v>3000</v>
      </c>
      <c r="AQ262" s="39"/>
      <c r="AR262" s="13">
        <f t="shared" si="1399"/>
        <v>3000</v>
      </c>
      <c r="AS262" s="39">
        <v>0</v>
      </c>
      <c r="AT262" s="13">
        <f t="shared" si="1400"/>
        <v>3000</v>
      </c>
      <c r="AU262" s="39">
        <v>0</v>
      </c>
      <c r="AV262" s="13">
        <f t="shared" si="1401"/>
        <v>3000</v>
      </c>
      <c r="AW262" s="39">
        <v>1000</v>
      </c>
      <c r="AX262" s="13">
        <f t="shared" si="1402"/>
        <v>4000</v>
      </c>
      <c r="AY262" s="39"/>
      <c r="AZ262" s="13">
        <f t="shared" si="1403"/>
        <v>4000</v>
      </c>
      <c r="BA262" s="39"/>
      <c r="BB262" s="13">
        <f t="shared" si="1404"/>
        <v>4000</v>
      </c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</row>
    <row r="263" spans="1:114">
      <c r="A263" s="12"/>
      <c r="B263" s="12"/>
      <c r="C263" s="12"/>
      <c r="D263" s="12"/>
      <c r="E263" s="12"/>
      <c r="F263" s="12" t="s">
        <v>39</v>
      </c>
      <c r="G263" s="63" t="s">
        <v>209</v>
      </c>
      <c r="H263" s="19"/>
      <c r="I263" s="39">
        <v>9230</v>
      </c>
      <c r="J263" s="13">
        <f t="shared" si="1383"/>
        <v>9230</v>
      </c>
      <c r="K263" s="39">
        <v>11974</v>
      </c>
      <c r="L263" s="13">
        <f t="shared" si="1384"/>
        <v>21204</v>
      </c>
      <c r="M263" s="39">
        <v>11096</v>
      </c>
      <c r="N263" s="13">
        <f t="shared" si="1385"/>
        <v>32300</v>
      </c>
      <c r="O263" s="39">
        <v>11912</v>
      </c>
      <c r="P263" s="13">
        <f t="shared" si="1386"/>
        <v>44212</v>
      </c>
      <c r="Q263" s="39">
        <v>9650</v>
      </c>
      <c r="R263" s="13">
        <f t="shared" si="1387"/>
        <v>53862</v>
      </c>
      <c r="S263" s="39">
        <v>2657</v>
      </c>
      <c r="T263" s="13">
        <f t="shared" si="1388"/>
        <v>56519</v>
      </c>
      <c r="U263" s="39">
        <v>4413</v>
      </c>
      <c r="V263" s="13">
        <f t="shared" si="1389"/>
        <v>60932</v>
      </c>
      <c r="W263" s="39">
        <v>1110</v>
      </c>
      <c r="X263" s="13">
        <f t="shared" si="1390"/>
        <v>62042</v>
      </c>
      <c r="Y263" s="39">
        <v>2944</v>
      </c>
      <c r="Z263" s="13">
        <f t="shared" si="1391"/>
        <v>64986</v>
      </c>
      <c r="AA263" s="39">
        <v>3305</v>
      </c>
      <c r="AB263" s="13">
        <f t="shared" si="1392"/>
        <v>68291</v>
      </c>
      <c r="AC263" s="39">
        <v>5271</v>
      </c>
      <c r="AD263" s="13"/>
      <c r="AE263" s="39">
        <v>8063</v>
      </c>
      <c r="AF263" s="13">
        <f t="shared" si="1393"/>
        <v>8063</v>
      </c>
      <c r="AG263" s="39">
        <v>11717</v>
      </c>
      <c r="AH263" s="13">
        <f t="shared" si="1394"/>
        <v>19780</v>
      </c>
      <c r="AI263" s="39">
        <v>11123</v>
      </c>
      <c r="AJ263" s="13">
        <f t="shared" si="1395"/>
        <v>30903</v>
      </c>
      <c r="AK263" s="39">
        <v>7304</v>
      </c>
      <c r="AL263" s="13">
        <f t="shared" si="1396"/>
        <v>38207</v>
      </c>
      <c r="AM263" s="39">
        <v>5706</v>
      </c>
      <c r="AN263" s="13">
        <f t="shared" si="1397"/>
        <v>43913</v>
      </c>
      <c r="AO263" s="39">
        <v>3770</v>
      </c>
      <c r="AP263" s="13">
        <f t="shared" si="1398"/>
        <v>47683</v>
      </c>
      <c r="AQ263" s="39">
        <v>4253</v>
      </c>
      <c r="AR263" s="13">
        <f t="shared" si="1399"/>
        <v>51936</v>
      </c>
      <c r="AS263" s="39">
        <v>1071</v>
      </c>
      <c r="AT263" s="13">
        <f t="shared" si="1400"/>
        <v>53007</v>
      </c>
      <c r="AU263" s="39">
        <v>3277</v>
      </c>
      <c r="AV263" s="13">
        <f t="shared" si="1401"/>
        <v>56284</v>
      </c>
      <c r="AW263" s="39">
        <v>3116</v>
      </c>
      <c r="AX263" s="13">
        <f t="shared" si="1402"/>
        <v>59400</v>
      </c>
      <c r="AY263" s="39">
        <v>3010</v>
      </c>
      <c r="AZ263" s="13">
        <f t="shared" si="1403"/>
        <v>62410</v>
      </c>
      <c r="BA263" s="39">
        <v>5631</v>
      </c>
      <c r="BB263" s="13">
        <f t="shared" si="1404"/>
        <v>68041</v>
      </c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</row>
    <row r="264" spans="1:114">
      <c r="A264" s="12"/>
      <c r="B264" s="12"/>
      <c r="C264" s="12"/>
      <c r="D264" s="12"/>
      <c r="E264" s="12"/>
      <c r="F264" s="12" t="s">
        <v>14</v>
      </c>
      <c r="G264" s="63" t="s">
        <v>136</v>
      </c>
      <c r="H264" s="19"/>
      <c r="I264" s="39">
        <v>447</v>
      </c>
      <c r="J264" s="13">
        <f t="shared" si="1383"/>
        <v>447</v>
      </c>
      <c r="K264" s="39">
        <v>625</v>
      </c>
      <c r="L264" s="13">
        <f t="shared" si="1384"/>
        <v>1072</v>
      </c>
      <c r="M264" s="39">
        <v>468</v>
      </c>
      <c r="N264" s="13">
        <f t="shared" si="1385"/>
        <v>1540</v>
      </c>
      <c r="O264" s="39">
        <v>1009</v>
      </c>
      <c r="P264" s="13">
        <f t="shared" si="1386"/>
        <v>2549</v>
      </c>
      <c r="Q264" s="39">
        <v>578</v>
      </c>
      <c r="R264" s="13">
        <f t="shared" si="1387"/>
        <v>3127</v>
      </c>
      <c r="S264" s="39">
        <v>495</v>
      </c>
      <c r="T264" s="13">
        <f t="shared" si="1388"/>
        <v>3622</v>
      </c>
      <c r="U264" s="39">
        <v>585</v>
      </c>
      <c r="V264" s="13">
        <f t="shared" si="1389"/>
        <v>4207</v>
      </c>
      <c r="W264" s="39">
        <v>658</v>
      </c>
      <c r="X264" s="13">
        <f t="shared" si="1390"/>
        <v>4865</v>
      </c>
      <c r="Y264" s="39">
        <v>554</v>
      </c>
      <c r="Z264" s="13">
        <f t="shared" si="1391"/>
        <v>5419</v>
      </c>
      <c r="AA264" s="39">
        <v>504</v>
      </c>
      <c r="AB264" s="13">
        <f t="shared" si="1392"/>
        <v>5923</v>
      </c>
      <c r="AC264" s="39">
        <v>492</v>
      </c>
      <c r="AD264" s="13"/>
      <c r="AE264" s="39">
        <v>335</v>
      </c>
      <c r="AF264" s="13">
        <f t="shared" si="1393"/>
        <v>335</v>
      </c>
      <c r="AG264" s="39">
        <v>463</v>
      </c>
      <c r="AH264" s="13">
        <f t="shared" si="1394"/>
        <v>798</v>
      </c>
      <c r="AI264" s="39">
        <v>292</v>
      </c>
      <c r="AJ264" s="13">
        <f t="shared" si="1395"/>
        <v>1090</v>
      </c>
      <c r="AK264" s="39">
        <v>378</v>
      </c>
      <c r="AL264" s="13">
        <f t="shared" si="1396"/>
        <v>1468</v>
      </c>
      <c r="AM264" s="39">
        <v>352</v>
      </c>
      <c r="AN264" s="13">
        <f t="shared" si="1397"/>
        <v>1820</v>
      </c>
      <c r="AO264" s="39">
        <v>288</v>
      </c>
      <c r="AP264" s="13">
        <f t="shared" si="1398"/>
        <v>2108</v>
      </c>
      <c r="AQ264" s="39">
        <v>281</v>
      </c>
      <c r="AR264" s="13">
        <f t="shared" si="1399"/>
        <v>2389</v>
      </c>
      <c r="AS264" s="39">
        <v>483</v>
      </c>
      <c r="AT264" s="13">
        <f t="shared" si="1400"/>
        <v>2872</v>
      </c>
      <c r="AU264" s="39">
        <v>314</v>
      </c>
      <c r="AV264" s="13">
        <f t="shared" si="1401"/>
        <v>3186</v>
      </c>
      <c r="AW264" s="39">
        <v>489</v>
      </c>
      <c r="AX264" s="13">
        <f t="shared" si="1402"/>
        <v>3675</v>
      </c>
      <c r="AY264" s="39">
        <v>362</v>
      </c>
      <c r="AZ264" s="13">
        <f t="shared" si="1403"/>
        <v>4037</v>
      </c>
      <c r="BA264" s="39">
        <v>381</v>
      </c>
      <c r="BB264" s="13">
        <f t="shared" si="1404"/>
        <v>4418</v>
      </c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</row>
    <row r="265" spans="1:114">
      <c r="A265" s="12"/>
      <c r="B265" s="12"/>
      <c r="C265" s="12"/>
      <c r="D265" s="12"/>
      <c r="E265" s="12"/>
      <c r="F265" s="12" t="s">
        <v>139</v>
      </c>
      <c r="G265" s="63" t="s">
        <v>173</v>
      </c>
      <c r="H265" s="19"/>
      <c r="I265" s="39">
        <v>990</v>
      </c>
      <c r="J265" s="13">
        <f t="shared" si="1383"/>
        <v>990</v>
      </c>
      <c r="K265" s="39">
        <v>990</v>
      </c>
      <c r="L265" s="13">
        <f t="shared" si="1384"/>
        <v>1980</v>
      </c>
      <c r="M265" s="39"/>
      <c r="N265" s="13">
        <f t="shared" si="1385"/>
        <v>1980</v>
      </c>
      <c r="O265" s="39">
        <v>1020</v>
      </c>
      <c r="P265" s="13">
        <f t="shared" si="1386"/>
        <v>3000</v>
      </c>
      <c r="Q265" s="39">
        <v>990</v>
      </c>
      <c r="R265" s="13">
        <f t="shared" si="1387"/>
        <v>3990</v>
      </c>
      <c r="S265" s="39"/>
      <c r="T265" s="13">
        <f t="shared" si="1388"/>
        <v>3990</v>
      </c>
      <c r="U265" s="39">
        <v>990</v>
      </c>
      <c r="V265" s="13">
        <f t="shared" si="1389"/>
        <v>4980</v>
      </c>
      <c r="W265" s="39">
        <v>990</v>
      </c>
      <c r="X265" s="13">
        <f t="shared" si="1390"/>
        <v>5970</v>
      </c>
      <c r="Y265" s="39"/>
      <c r="Z265" s="13">
        <f t="shared" si="1391"/>
        <v>5970</v>
      </c>
      <c r="AA265" s="39">
        <v>1020</v>
      </c>
      <c r="AB265" s="13">
        <f t="shared" si="1392"/>
        <v>6990</v>
      </c>
      <c r="AC265" s="39">
        <v>990</v>
      </c>
      <c r="AD265" s="13"/>
      <c r="AE265" s="39">
        <v>990</v>
      </c>
      <c r="AF265" s="13">
        <f t="shared" si="1393"/>
        <v>990</v>
      </c>
      <c r="AG265" s="39">
        <v>990</v>
      </c>
      <c r="AH265" s="13">
        <f t="shared" si="1394"/>
        <v>1980</v>
      </c>
      <c r="AI265" s="39"/>
      <c r="AJ265" s="13">
        <f t="shared" si="1395"/>
        <v>1980</v>
      </c>
      <c r="AK265" s="39">
        <v>1020</v>
      </c>
      <c r="AL265" s="13">
        <f t="shared" si="1396"/>
        <v>3000</v>
      </c>
      <c r="AM265" s="39">
        <v>990</v>
      </c>
      <c r="AN265" s="13">
        <f t="shared" si="1397"/>
        <v>3990</v>
      </c>
      <c r="AO265" s="39">
        <v>2010</v>
      </c>
      <c r="AP265" s="13">
        <f t="shared" si="1398"/>
        <v>6000</v>
      </c>
      <c r="AQ265" s="39"/>
      <c r="AR265" s="13">
        <f t="shared" si="1399"/>
        <v>6000</v>
      </c>
      <c r="AS265" s="39">
        <v>1980</v>
      </c>
      <c r="AT265" s="13">
        <f t="shared" si="1400"/>
        <v>7980</v>
      </c>
      <c r="AU265" s="39"/>
      <c r="AV265" s="13">
        <f t="shared" si="1401"/>
        <v>7980</v>
      </c>
      <c r="AW265" s="39">
        <v>1020</v>
      </c>
      <c r="AX265" s="13">
        <f t="shared" si="1402"/>
        <v>9000</v>
      </c>
      <c r="AY265" s="39">
        <v>1980</v>
      </c>
      <c r="AZ265" s="13">
        <f t="shared" si="1403"/>
        <v>10980</v>
      </c>
      <c r="BA265" s="39"/>
      <c r="BB265" s="13">
        <f t="shared" si="1404"/>
        <v>10980</v>
      </c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</row>
    <row r="266" spans="1:114">
      <c r="A266" s="12"/>
      <c r="B266" s="12"/>
      <c r="C266" s="12"/>
      <c r="D266" s="12"/>
      <c r="E266" s="12"/>
      <c r="F266" s="12" t="s">
        <v>26</v>
      </c>
      <c r="G266" s="63" t="s">
        <v>174</v>
      </c>
      <c r="H266" s="19"/>
      <c r="I266" s="39">
        <v>0</v>
      </c>
      <c r="J266" s="13">
        <f t="shared" si="1383"/>
        <v>0</v>
      </c>
      <c r="K266" s="39">
        <v>0</v>
      </c>
      <c r="L266" s="13">
        <f t="shared" si="1384"/>
        <v>0</v>
      </c>
      <c r="M266" s="39">
        <v>0</v>
      </c>
      <c r="N266" s="13">
        <f t="shared" si="1385"/>
        <v>0</v>
      </c>
      <c r="O266" s="39">
        <v>0</v>
      </c>
      <c r="P266" s="13">
        <f t="shared" si="1386"/>
        <v>0</v>
      </c>
      <c r="Q266" s="39">
        <v>0</v>
      </c>
      <c r="R266" s="13">
        <f t="shared" si="1387"/>
        <v>0</v>
      </c>
      <c r="S266" s="39">
        <v>888</v>
      </c>
      <c r="T266" s="13">
        <f t="shared" si="1388"/>
        <v>888</v>
      </c>
      <c r="U266" s="39">
        <v>329</v>
      </c>
      <c r="V266" s="13">
        <f t="shared" si="1389"/>
        <v>1217</v>
      </c>
      <c r="W266" s="39"/>
      <c r="X266" s="13">
        <f t="shared" si="1390"/>
        <v>1217</v>
      </c>
      <c r="Y266" s="39"/>
      <c r="Z266" s="13">
        <f t="shared" si="1391"/>
        <v>1217</v>
      </c>
      <c r="AA266" s="39"/>
      <c r="AB266" s="13">
        <f t="shared" si="1392"/>
        <v>1217</v>
      </c>
      <c r="AC266" s="39">
        <v>3311</v>
      </c>
      <c r="AD266" s="13"/>
      <c r="AE266" s="39"/>
      <c r="AF266" s="13">
        <f t="shared" si="1393"/>
        <v>0</v>
      </c>
      <c r="AG266" s="39"/>
      <c r="AH266" s="13">
        <f t="shared" si="1394"/>
        <v>0</v>
      </c>
      <c r="AI266" s="39"/>
      <c r="AJ266" s="13">
        <f t="shared" si="1395"/>
        <v>0</v>
      </c>
      <c r="AK266" s="39"/>
      <c r="AL266" s="13">
        <f t="shared" si="1396"/>
        <v>0</v>
      </c>
      <c r="AM266" s="39">
        <v>1825</v>
      </c>
      <c r="AN266" s="13">
        <f t="shared" si="1397"/>
        <v>1825</v>
      </c>
      <c r="AO266" s="39"/>
      <c r="AP266" s="13">
        <f t="shared" si="1398"/>
        <v>1825</v>
      </c>
      <c r="AQ266" s="39">
        <v>1765</v>
      </c>
      <c r="AR266" s="13">
        <f t="shared" si="1399"/>
        <v>3590</v>
      </c>
      <c r="AS266" s="39"/>
      <c r="AT266" s="13">
        <f t="shared" si="1400"/>
        <v>3590</v>
      </c>
      <c r="AU266" s="39"/>
      <c r="AV266" s="13">
        <f t="shared" si="1401"/>
        <v>3590</v>
      </c>
      <c r="AW266" s="39">
        <v>331</v>
      </c>
      <c r="AX266" s="13">
        <f t="shared" si="1402"/>
        <v>3921</v>
      </c>
      <c r="AY266" s="39"/>
      <c r="AZ266" s="13">
        <f t="shared" si="1403"/>
        <v>3921</v>
      </c>
      <c r="BA266" s="39">
        <v>2489</v>
      </c>
      <c r="BB266" s="13">
        <f t="shared" si="1404"/>
        <v>6410</v>
      </c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</row>
    <row r="267" spans="1:114" hidden="1">
      <c r="A267" s="12"/>
      <c r="B267" s="12"/>
      <c r="C267" s="12"/>
      <c r="D267" s="12"/>
      <c r="E267" s="12"/>
      <c r="F267" s="12"/>
      <c r="G267" s="63" t="s">
        <v>175</v>
      </c>
      <c r="H267" s="19"/>
      <c r="I267" s="39"/>
      <c r="J267" s="19"/>
      <c r="K267" s="39"/>
      <c r="L267" s="19"/>
      <c r="M267" s="39"/>
      <c r="N267" s="19"/>
      <c r="O267" s="39"/>
      <c r="P267" s="19"/>
      <c r="Q267" s="39"/>
      <c r="R267" s="19"/>
      <c r="S267" s="39"/>
      <c r="T267" s="19"/>
      <c r="U267" s="39"/>
      <c r="V267" s="19"/>
      <c r="W267" s="39"/>
      <c r="X267" s="19"/>
      <c r="Y267" s="39"/>
      <c r="Z267" s="19"/>
      <c r="AA267" s="39"/>
      <c r="AB267" s="19"/>
      <c r="AC267" s="39"/>
      <c r="AD267" s="19"/>
      <c r="AE267" s="39"/>
      <c r="AF267" s="19"/>
      <c r="AG267" s="39"/>
      <c r="AH267" s="19"/>
      <c r="AI267" s="39"/>
      <c r="AJ267" s="19"/>
      <c r="AK267" s="39"/>
      <c r="AL267" s="19"/>
      <c r="AM267" s="39"/>
      <c r="AN267" s="19"/>
      <c r="AO267" s="39"/>
      <c r="AP267" s="19"/>
      <c r="AQ267" s="39"/>
      <c r="AR267" s="19"/>
      <c r="AS267" s="39"/>
      <c r="AT267" s="19"/>
      <c r="AU267" s="39"/>
      <c r="AV267" s="19"/>
      <c r="AW267" s="39"/>
      <c r="AX267" s="19"/>
      <c r="AY267" s="39"/>
      <c r="AZ267" s="19"/>
      <c r="BA267" s="39"/>
      <c r="BB267" s="19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</row>
    <row r="268" spans="1:114">
      <c r="A268" s="12"/>
      <c r="B268" s="12"/>
      <c r="C268" s="12"/>
      <c r="D268" s="12"/>
      <c r="E268" s="12"/>
      <c r="F268" s="12" t="s">
        <v>112</v>
      </c>
      <c r="G268" s="63" t="s">
        <v>176</v>
      </c>
      <c r="H268" s="19"/>
      <c r="I268" s="39">
        <v>5230</v>
      </c>
      <c r="J268" s="13">
        <f>H268+I268</f>
        <v>5230</v>
      </c>
      <c r="K268" s="39">
        <v>5261</v>
      </c>
      <c r="L268" s="13">
        <f>J268+K268</f>
        <v>10491</v>
      </c>
      <c r="M268" s="39">
        <v>3509</v>
      </c>
      <c r="N268" s="13">
        <f>L268+M268</f>
        <v>14000</v>
      </c>
      <c r="O268" s="39">
        <v>6595</v>
      </c>
      <c r="P268" s="13">
        <f>N268+O268</f>
        <v>20595</v>
      </c>
      <c r="Q268" s="39">
        <v>3772</v>
      </c>
      <c r="R268" s="13">
        <f>P268+Q268</f>
        <v>24367</v>
      </c>
      <c r="S268" s="39">
        <v>2624</v>
      </c>
      <c r="T268" s="13">
        <f>R268+S268</f>
        <v>26991</v>
      </c>
      <c r="U268" s="39">
        <v>5018</v>
      </c>
      <c r="V268" s="13">
        <f>T268+U268</f>
        <v>32009</v>
      </c>
      <c r="W268" s="39">
        <v>3327</v>
      </c>
      <c r="X268" s="13">
        <f>V268+W268</f>
        <v>35336</v>
      </c>
      <c r="Y268" s="39">
        <v>3361</v>
      </c>
      <c r="Z268" s="13">
        <f>X268+Y268</f>
        <v>38697</v>
      </c>
      <c r="AA268" s="39">
        <v>3420</v>
      </c>
      <c r="AB268" s="13">
        <f>Z268+AA268</f>
        <v>42117</v>
      </c>
      <c r="AC268" s="39">
        <v>2650</v>
      </c>
      <c r="AD268" s="13"/>
      <c r="AE268" s="39">
        <v>4000</v>
      </c>
      <c r="AF268" s="13">
        <f>AD268+AE268</f>
        <v>4000</v>
      </c>
      <c r="AG268" s="39">
        <v>2686</v>
      </c>
      <c r="AH268" s="13">
        <f>AF268+AG268</f>
        <v>6686</v>
      </c>
      <c r="AI268" s="39">
        <v>2814</v>
      </c>
      <c r="AJ268" s="13">
        <f>AH268+AI268</f>
        <v>9500</v>
      </c>
      <c r="AK268" s="39">
        <v>4719</v>
      </c>
      <c r="AL268" s="13">
        <f>AJ268+AK268</f>
        <v>14219</v>
      </c>
      <c r="AM268" s="39">
        <v>486</v>
      </c>
      <c r="AN268" s="13">
        <f>AL268+AM268</f>
        <v>14705</v>
      </c>
      <c r="AO268" s="39">
        <v>3353</v>
      </c>
      <c r="AP268" s="13">
        <f>AN268+AO268</f>
        <v>18058</v>
      </c>
      <c r="AQ268" s="39">
        <v>6922</v>
      </c>
      <c r="AR268" s="13">
        <f>AP268+AQ268</f>
        <v>24980</v>
      </c>
      <c r="AS268" s="39">
        <v>2542</v>
      </c>
      <c r="AT268" s="13">
        <f>AR268+AS268</f>
        <v>27522</v>
      </c>
      <c r="AU268" s="39">
        <v>4179</v>
      </c>
      <c r="AV268" s="13">
        <f>AT268+AU268</f>
        <v>31701</v>
      </c>
      <c r="AW268" s="39">
        <v>4384</v>
      </c>
      <c r="AX268" s="13">
        <f>AV268+AW268</f>
        <v>36085</v>
      </c>
      <c r="AY268" s="39">
        <v>3729</v>
      </c>
      <c r="AZ268" s="13">
        <f>AX268+AY268</f>
        <v>39814</v>
      </c>
      <c r="BA268" s="39">
        <v>4329</v>
      </c>
      <c r="BB268" s="13">
        <f>AZ268+BA268</f>
        <v>44143</v>
      </c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</row>
    <row r="269" spans="1:114">
      <c r="A269" s="12"/>
      <c r="B269" s="12"/>
      <c r="C269" s="12"/>
      <c r="D269" s="12"/>
      <c r="E269" s="12"/>
      <c r="F269" s="12" t="s">
        <v>114</v>
      </c>
      <c r="G269" s="63" t="s">
        <v>137</v>
      </c>
      <c r="H269" s="19"/>
      <c r="I269" s="39">
        <v>11257</v>
      </c>
      <c r="J269" s="13">
        <f>H269+I269</f>
        <v>11257</v>
      </c>
      <c r="K269" s="39">
        <v>12079</v>
      </c>
      <c r="L269" s="13">
        <f>J269+K269</f>
        <v>23336</v>
      </c>
      <c r="M269" s="39">
        <v>605</v>
      </c>
      <c r="N269" s="13">
        <f>L269+M269</f>
        <v>23941</v>
      </c>
      <c r="O269" s="39">
        <v>11559</v>
      </c>
      <c r="P269" s="13">
        <f>N269+O269</f>
        <v>35500</v>
      </c>
      <c r="Q269" s="39">
        <v>12571</v>
      </c>
      <c r="R269" s="13">
        <f>P269+Q269</f>
        <v>48071</v>
      </c>
      <c r="S269" s="39">
        <v>-1</v>
      </c>
      <c r="T269" s="13">
        <f>R269+S269</f>
        <v>48070</v>
      </c>
      <c r="U269" s="39">
        <v>14184</v>
      </c>
      <c r="V269" s="13">
        <f>T269+U269</f>
        <v>62254</v>
      </c>
      <c r="W269" s="39">
        <v>17448</v>
      </c>
      <c r="X269" s="13">
        <f>V269+W269</f>
        <v>79702</v>
      </c>
      <c r="Y269" s="39">
        <v>16070</v>
      </c>
      <c r="Z269" s="13">
        <f>X269+Y269</f>
        <v>95772</v>
      </c>
      <c r="AA269" s="39">
        <v>16477</v>
      </c>
      <c r="AB269" s="13">
        <f>Z269+AA269</f>
        <v>112249</v>
      </c>
      <c r="AC269" s="39">
        <v>17240</v>
      </c>
      <c r="AD269" s="13"/>
      <c r="AE269" s="39">
        <v>18795</v>
      </c>
      <c r="AF269" s="13">
        <f>AD269+AE269</f>
        <v>18795</v>
      </c>
      <c r="AG269" s="39">
        <v>9944</v>
      </c>
      <c r="AH269" s="13">
        <f>AF269+AG269</f>
        <v>28739</v>
      </c>
      <c r="AI269" s="39">
        <v>2261</v>
      </c>
      <c r="AJ269" s="13">
        <f>AH269+AI269</f>
        <v>31000</v>
      </c>
      <c r="AK269" s="39">
        <v>11901</v>
      </c>
      <c r="AL269" s="13">
        <f>AJ269+AK269</f>
        <v>42901</v>
      </c>
      <c r="AM269" s="39">
        <v>11501</v>
      </c>
      <c r="AN269" s="13">
        <f>AL269+AM269</f>
        <v>54402</v>
      </c>
      <c r="AO269" s="39">
        <v>14921</v>
      </c>
      <c r="AP269" s="13">
        <f>AN269+AO269</f>
        <v>69323</v>
      </c>
      <c r="AQ269" s="39">
        <v>17973</v>
      </c>
      <c r="AR269" s="13">
        <f>AP269+AQ269</f>
        <v>87296</v>
      </c>
      <c r="AS269" s="39">
        <v>13887</v>
      </c>
      <c r="AT269" s="13">
        <f>AR269+AS269</f>
        <v>101183</v>
      </c>
      <c r="AU269" s="39">
        <v>13996</v>
      </c>
      <c r="AV269" s="13">
        <f>AT269+AU269</f>
        <v>115179</v>
      </c>
      <c r="AW269" s="39">
        <v>14337</v>
      </c>
      <c r="AX269" s="13">
        <f>AV269+AW269</f>
        <v>129516</v>
      </c>
      <c r="AY269" s="39">
        <v>13496</v>
      </c>
      <c r="AZ269" s="13">
        <f>AX269+AY269</f>
        <v>143012</v>
      </c>
      <c r="BA269" s="39">
        <v>37265</v>
      </c>
      <c r="BB269" s="13">
        <f>AZ269+BA269</f>
        <v>180277</v>
      </c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</row>
    <row r="270" spans="1:114" ht="30">
      <c r="A270" s="12"/>
      <c r="B270" s="12"/>
      <c r="C270" s="12"/>
      <c r="D270" s="12"/>
      <c r="E270" s="12"/>
      <c r="F270" s="12" t="s">
        <v>75</v>
      </c>
      <c r="G270" s="63" t="s">
        <v>138</v>
      </c>
      <c r="H270" s="19"/>
      <c r="I270" s="39">
        <v>2646</v>
      </c>
      <c r="J270" s="13">
        <f>H270+I270</f>
        <v>2646</v>
      </c>
      <c r="K270" s="39">
        <v>3262</v>
      </c>
      <c r="L270" s="13">
        <f>J270+K270</f>
        <v>5908</v>
      </c>
      <c r="M270" s="39">
        <v>8931</v>
      </c>
      <c r="N270" s="13">
        <f>L270+M270</f>
        <v>14839</v>
      </c>
      <c r="O270" s="39">
        <v>916</v>
      </c>
      <c r="P270" s="13">
        <f>N270+O270</f>
        <v>15755</v>
      </c>
      <c r="Q270" s="39">
        <v>468</v>
      </c>
      <c r="R270" s="13">
        <f>P270+Q270</f>
        <v>16223</v>
      </c>
      <c r="S270" s="39">
        <v>11263</v>
      </c>
      <c r="T270" s="13">
        <f>R270+S270</f>
        <v>27486</v>
      </c>
      <c r="U270" s="39">
        <v>1418</v>
      </c>
      <c r="V270" s="13">
        <f>T270+U270</f>
        <v>28904</v>
      </c>
      <c r="W270" s="39">
        <v>1586</v>
      </c>
      <c r="X270" s="13">
        <f>V270+W270</f>
        <v>30490</v>
      </c>
      <c r="Y270" s="39">
        <v>491</v>
      </c>
      <c r="Z270" s="13">
        <f>X270+Y270</f>
        <v>30981</v>
      </c>
      <c r="AA270" s="39">
        <v>99</v>
      </c>
      <c r="AB270" s="13">
        <f>Z270+AA270</f>
        <v>31080</v>
      </c>
      <c r="AC270" s="39">
        <v>41</v>
      </c>
      <c r="AD270" s="13"/>
      <c r="AE270" s="39">
        <v>91</v>
      </c>
      <c r="AF270" s="13">
        <f>AD270+AE270</f>
        <v>91</v>
      </c>
      <c r="AG270" s="39">
        <v>8959</v>
      </c>
      <c r="AH270" s="13">
        <f>AF270+AG270</f>
        <v>9050</v>
      </c>
      <c r="AI270" s="39">
        <v>1950</v>
      </c>
      <c r="AJ270" s="13">
        <f>AH270+AI270</f>
        <v>11000</v>
      </c>
      <c r="AK270" s="39">
        <v>7167</v>
      </c>
      <c r="AL270" s="13">
        <f>AJ270+AK270</f>
        <v>18167</v>
      </c>
      <c r="AM270" s="39">
        <v>872</v>
      </c>
      <c r="AN270" s="13">
        <f>AL270+AM270</f>
        <v>19039</v>
      </c>
      <c r="AO270" s="39">
        <v>-86</v>
      </c>
      <c r="AP270" s="13">
        <f>AN270+AO270</f>
        <v>18953</v>
      </c>
      <c r="AQ270" s="39">
        <v>4563</v>
      </c>
      <c r="AR270" s="13">
        <f>AP270+AQ270</f>
        <v>23516</v>
      </c>
      <c r="AS270" s="39">
        <v>384</v>
      </c>
      <c r="AT270" s="13">
        <f>AR270+AS270</f>
        <v>23900</v>
      </c>
      <c r="AU270" s="39">
        <v>1598</v>
      </c>
      <c r="AV270" s="13">
        <f>AT270+AU270</f>
        <v>25498</v>
      </c>
      <c r="AW270" s="39">
        <v>1642</v>
      </c>
      <c r="AX270" s="13">
        <f>AV270+AW270</f>
        <v>27140</v>
      </c>
      <c r="AY270" s="39">
        <v>5301</v>
      </c>
      <c r="AZ270" s="13">
        <f>AX270+AY270</f>
        <v>32441</v>
      </c>
      <c r="BA270" s="39">
        <v>5998</v>
      </c>
      <c r="BB270" s="13">
        <f>AZ270+BA270</f>
        <v>38439</v>
      </c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</row>
    <row r="271" spans="1:114">
      <c r="A271" s="12"/>
      <c r="B271" s="12"/>
      <c r="C271" s="12"/>
      <c r="D271" s="12"/>
      <c r="E271" s="12" t="s">
        <v>22</v>
      </c>
      <c r="F271" s="12"/>
      <c r="G271" s="63" t="s">
        <v>177</v>
      </c>
      <c r="H271" s="19"/>
      <c r="I271" s="39"/>
      <c r="J271" s="13">
        <f>H271+I271</f>
        <v>0</v>
      </c>
      <c r="K271" s="39"/>
      <c r="L271" s="13">
        <f>J271+K271</f>
        <v>0</v>
      </c>
      <c r="M271" s="39"/>
      <c r="N271" s="13">
        <f>L271+M271</f>
        <v>0</v>
      </c>
      <c r="O271" s="39"/>
      <c r="P271" s="13">
        <f>N271+O271</f>
        <v>0</v>
      </c>
      <c r="Q271" s="39"/>
      <c r="R271" s="13">
        <f>P271+Q271</f>
        <v>0</v>
      </c>
      <c r="S271" s="39">
        <v>29798</v>
      </c>
      <c r="T271" s="13">
        <f>R271+S271</f>
        <v>29798</v>
      </c>
      <c r="U271" s="39">
        <v>40201</v>
      </c>
      <c r="V271" s="13">
        <f>T271+U271</f>
        <v>69999</v>
      </c>
      <c r="W271" s="39">
        <v>4491</v>
      </c>
      <c r="X271" s="13">
        <f>V271+W271</f>
        <v>74490</v>
      </c>
      <c r="Y271" s="39"/>
      <c r="Z271" s="13">
        <f>X271+Y271</f>
        <v>74490</v>
      </c>
      <c r="AA271" s="39"/>
      <c r="AB271" s="13">
        <f>Z271+AA271</f>
        <v>74490</v>
      </c>
      <c r="AC271" s="39"/>
      <c r="AD271" s="13"/>
      <c r="AE271" s="39"/>
      <c r="AF271" s="13">
        <f>AD271+AE271</f>
        <v>0</v>
      </c>
      <c r="AG271" s="39"/>
      <c r="AH271" s="13">
        <f>AF271+AG271</f>
        <v>0</v>
      </c>
      <c r="AI271" s="39"/>
      <c r="AJ271" s="13">
        <f>AH271+AI271</f>
        <v>0</v>
      </c>
      <c r="AK271" s="39"/>
      <c r="AL271" s="13">
        <f>AJ271+AK271</f>
        <v>0</v>
      </c>
      <c r="AM271" s="39"/>
      <c r="AN271" s="13">
        <f>AL271+AM271</f>
        <v>0</v>
      </c>
      <c r="AO271" s="39"/>
      <c r="AP271" s="13">
        <f>AN271+AO271</f>
        <v>0</v>
      </c>
      <c r="AQ271" s="39"/>
      <c r="AR271" s="13">
        <f>AP271+AQ271</f>
        <v>0</v>
      </c>
      <c r="AS271" s="39">
        <v>44656</v>
      </c>
      <c r="AT271" s="13">
        <f>AR271+AS271</f>
        <v>44656</v>
      </c>
      <c r="AU271" s="39"/>
      <c r="AV271" s="13">
        <f>AT271+AU271</f>
        <v>44656</v>
      </c>
      <c r="AW271" s="39"/>
      <c r="AX271" s="13">
        <f>AV271+AW271</f>
        <v>44656</v>
      </c>
      <c r="AY271" s="39"/>
      <c r="AZ271" s="13">
        <f>AX271+AY271</f>
        <v>44656</v>
      </c>
      <c r="BA271" s="39"/>
      <c r="BB271" s="13">
        <f>AZ271+BA271</f>
        <v>44656</v>
      </c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</row>
    <row r="272" spans="1:114" ht="15.75">
      <c r="A272" s="8"/>
      <c r="B272" s="8"/>
      <c r="C272" s="8"/>
      <c r="D272" s="8"/>
      <c r="E272" s="8" t="s">
        <v>139</v>
      </c>
      <c r="F272" s="8"/>
      <c r="G272" s="57" t="s">
        <v>140</v>
      </c>
      <c r="H272" s="17">
        <f t="shared" ref="H272:N272" si="1405">H273+H274+H275</f>
        <v>0</v>
      </c>
      <c r="I272" s="17">
        <f t="shared" si="1405"/>
        <v>0</v>
      </c>
      <c r="J272" s="17">
        <f t="shared" si="1405"/>
        <v>0</v>
      </c>
      <c r="K272" s="17">
        <f t="shared" si="1405"/>
        <v>0</v>
      </c>
      <c r="L272" s="17">
        <f t="shared" si="1405"/>
        <v>0</v>
      </c>
      <c r="M272" s="17">
        <f t="shared" si="1405"/>
        <v>2000</v>
      </c>
      <c r="N272" s="17">
        <f t="shared" si="1405"/>
        <v>2000</v>
      </c>
      <c r="O272" s="17">
        <f t="shared" ref="O272:T272" si="1406">O273+O274+O275</f>
        <v>1173</v>
      </c>
      <c r="P272" s="17">
        <f t="shared" si="1406"/>
        <v>3173</v>
      </c>
      <c r="Q272" s="17">
        <f t="shared" si="1406"/>
        <v>280</v>
      </c>
      <c r="R272" s="17">
        <f t="shared" si="1406"/>
        <v>3453</v>
      </c>
      <c r="S272" s="17">
        <f t="shared" si="1406"/>
        <v>0</v>
      </c>
      <c r="T272" s="17">
        <f t="shared" si="1406"/>
        <v>3453</v>
      </c>
      <c r="U272" s="17">
        <f t="shared" ref="U272:Z272" si="1407">U273+U274+U275</f>
        <v>995</v>
      </c>
      <c r="V272" s="17">
        <f t="shared" si="1407"/>
        <v>4448</v>
      </c>
      <c r="W272" s="17">
        <f t="shared" si="1407"/>
        <v>112</v>
      </c>
      <c r="X272" s="17">
        <f t="shared" si="1407"/>
        <v>4560</v>
      </c>
      <c r="Y272" s="17">
        <f t="shared" si="1407"/>
        <v>0</v>
      </c>
      <c r="Z272" s="17">
        <f t="shared" si="1407"/>
        <v>4560</v>
      </c>
      <c r="AA272" s="17">
        <f t="shared" ref="AA272:AF272" si="1408">AA273+AA274+AA275</f>
        <v>0</v>
      </c>
      <c r="AB272" s="17">
        <f t="shared" si="1408"/>
        <v>4560</v>
      </c>
      <c r="AC272" s="17">
        <f t="shared" si="1408"/>
        <v>1283</v>
      </c>
      <c r="AD272" s="17">
        <f t="shared" si="1408"/>
        <v>0</v>
      </c>
      <c r="AE272" s="17">
        <f t="shared" si="1408"/>
        <v>0</v>
      </c>
      <c r="AF272" s="17">
        <f t="shared" si="1408"/>
        <v>0</v>
      </c>
      <c r="AG272" s="17">
        <f t="shared" ref="AG272:AH272" si="1409">AG273+AG274+AG275</f>
        <v>0</v>
      </c>
      <c r="AH272" s="17">
        <f t="shared" si="1409"/>
        <v>0</v>
      </c>
      <c r="AI272" s="17">
        <f t="shared" ref="AI272:AJ272" si="1410">AI273+AI274+AI275</f>
        <v>0</v>
      </c>
      <c r="AJ272" s="17">
        <f t="shared" si="1410"/>
        <v>0</v>
      </c>
      <c r="AK272" s="17">
        <f t="shared" ref="AK272:AL272" si="1411">AK273+AK274+AK275</f>
        <v>0</v>
      </c>
      <c r="AL272" s="17">
        <f t="shared" si="1411"/>
        <v>0</v>
      </c>
      <c r="AM272" s="17">
        <f t="shared" ref="AM272:AN272" si="1412">AM273+AM274+AM275</f>
        <v>0</v>
      </c>
      <c r="AN272" s="17">
        <f t="shared" si="1412"/>
        <v>0</v>
      </c>
      <c r="AO272" s="17">
        <f t="shared" ref="AO272:AP272" si="1413">AO273+AO274+AO275</f>
        <v>321</v>
      </c>
      <c r="AP272" s="17">
        <f t="shared" si="1413"/>
        <v>321</v>
      </c>
      <c r="AQ272" s="17">
        <f t="shared" ref="AQ272:AR272" si="1414">AQ273+AQ274+AQ275</f>
        <v>1450</v>
      </c>
      <c r="AR272" s="17">
        <f t="shared" si="1414"/>
        <v>1771</v>
      </c>
      <c r="AS272" s="17">
        <f t="shared" ref="AS272:AT272" si="1415">AS273+AS274+AS275</f>
        <v>2014</v>
      </c>
      <c r="AT272" s="17">
        <f t="shared" si="1415"/>
        <v>3785</v>
      </c>
      <c r="AU272" s="17">
        <f t="shared" ref="AU272:AV272" si="1416">AU273+AU274+AU275</f>
        <v>0</v>
      </c>
      <c r="AV272" s="17">
        <f t="shared" si="1416"/>
        <v>3785</v>
      </c>
      <c r="AW272" s="17">
        <f t="shared" ref="AW272:AX272" si="1417">AW273+AW274+AW275</f>
        <v>0</v>
      </c>
      <c r="AX272" s="17">
        <f t="shared" si="1417"/>
        <v>3785</v>
      </c>
      <c r="AY272" s="17">
        <f t="shared" ref="AY272:AZ272" si="1418">AY273+AY274+AY275</f>
        <v>0</v>
      </c>
      <c r="AZ272" s="17">
        <f t="shared" si="1418"/>
        <v>3785</v>
      </c>
      <c r="BA272" s="17">
        <f t="shared" ref="BA272:BB272" si="1419">BA273+BA274+BA275</f>
        <v>136</v>
      </c>
      <c r="BB272" s="17">
        <f t="shared" si="1419"/>
        <v>3921</v>
      </c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</row>
    <row r="273" spans="1:114" hidden="1">
      <c r="A273" s="12"/>
      <c r="B273" s="12"/>
      <c r="C273" s="12"/>
      <c r="D273" s="12"/>
      <c r="E273" s="12"/>
      <c r="F273" s="12"/>
      <c r="G273" s="63" t="s">
        <v>141</v>
      </c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</row>
    <row r="274" spans="1:114" hidden="1">
      <c r="A274" s="12"/>
      <c r="B274" s="12"/>
      <c r="C274" s="12"/>
      <c r="D274" s="12"/>
      <c r="E274" s="12"/>
      <c r="F274" s="12"/>
      <c r="G274" s="63" t="s">
        <v>142</v>
      </c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</row>
    <row r="275" spans="1:114">
      <c r="A275" s="12"/>
      <c r="B275" s="12"/>
      <c r="C275" s="12"/>
      <c r="D275" s="12"/>
      <c r="E275" s="12"/>
      <c r="F275" s="12" t="s">
        <v>75</v>
      </c>
      <c r="G275" s="63" t="s">
        <v>143</v>
      </c>
      <c r="H275" s="19"/>
      <c r="I275" s="39">
        <v>0</v>
      </c>
      <c r="J275" s="13">
        <f>H275+I275</f>
        <v>0</v>
      </c>
      <c r="K275" s="39">
        <v>0</v>
      </c>
      <c r="L275" s="13">
        <f>J275+K275</f>
        <v>0</v>
      </c>
      <c r="M275" s="39">
        <v>2000</v>
      </c>
      <c r="N275" s="13">
        <f>L275+M275</f>
        <v>2000</v>
      </c>
      <c r="O275" s="39">
        <v>1173</v>
      </c>
      <c r="P275" s="13">
        <f>N275+O275</f>
        <v>3173</v>
      </c>
      <c r="Q275" s="39">
        <v>280</v>
      </c>
      <c r="R275" s="13">
        <f>P275+Q275</f>
        <v>3453</v>
      </c>
      <c r="S275" s="39"/>
      <c r="T275" s="13">
        <f>R275+S275</f>
        <v>3453</v>
      </c>
      <c r="U275" s="39">
        <v>995</v>
      </c>
      <c r="V275" s="13">
        <f>T275+U275</f>
        <v>4448</v>
      </c>
      <c r="W275" s="39">
        <v>112</v>
      </c>
      <c r="X275" s="13">
        <f>V275+W275</f>
        <v>4560</v>
      </c>
      <c r="Y275" s="39"/>
      <c r="Z275" s="13">
        <f>X275+Y275</f>
        <v>4560</v>
      </c>
      <c r="AA275" s="39"/>
      <c r="AB275" s="13">
        <f>Z275+AA275</f>
        <v>4560</v>
      </c>
      <c r="AC275" s="39">
        <v>1283</v>
      </c>
      <c r="AD275" s="13"/>
      <c r="AE275" s="39"/>
      <c r="AF275" s="13">
        <f>AD275+AE275</f>
        <v>0</v>
      </c>
      <c r="AG275" s="39"/>
      <c r="AH275" s="13">
        <f>AF275+AG275</f>
        <v>0</v>
      </c>
      <c r="AI275" s="39"/>
      <c r="AJ275" s="13">
        <f>AH275+AI275</f>
        <v>0</v>
      </c>
      <c r="AK275" s="39"/>
      <c r="AL275" s="13">
        <f>AJ275+AK275</f>
        <v>0</v>
      </c>
      <c r="AM275" s="39"/>
      <c r="AN275" s="13">
        <f>AL275+AM275</f>
        <v>0</v>
      </c>
      <c r="AO275" s="39">
        <v>321</v>
      </c>
      <c r="AP275" s="13">
        <f>AN275+AO275</f>
        <v>321</v>
      </c>
      <c r="AQ275" s="39">
        <v>1450</v>
      </c>
      <c r="AR275" s="13">
        <f>AP275+AQ275</f>
        <v>1771</v>
      </c>
      <c r="AS275" s="39">
        <v>2014</v>
      </c>
      <c r="AT275" s="13">
        <f>AR275+AS275</f>
        <v>3785</v>
      </c>
      <c r="AU275" s="39"/>
      <c r="AV275" s="13">
        <f>AT275+AU275</f>
        <v>3785</v>
      </c>
      <c r="AW275" s="39"/>
      <c r="AX275" s="13">
        <f>AV275+AW275</f>
        <v>3785</v>
      </c>
      <c r="AY275" s="39"/>
      <c r="AZ275" s="13">
        <f>AX275+AY275</f>
        <v>3785</v>
      </c>
      <c r="BA275" s="39">
        <v>136</v>
      </c>
      <c r="BB275" s="13">
        <f>AZ275+BA275</f>
        <v>3921</v>
      </c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</row>
    <row r="276" spans="1:114" ht="15.75">
      <c r="A276" s="8"/>
      <c r="B276" s="8"/>
      <c r="C276" s="8"/>
      <c r="D276" s="8"/>
      <c r="E276" s="8" t="s">
        <v>26</v>
      </c>
      <c r="F276" s="8"/>
      <c r="G276" s="57" t="s">
        <v>178</v>
      </c>
      <c r="H276" s="17">
        <f t="shared" ref="H276:N276" si="1420">H277+H278</f>
        <v>0</v>
      </c>
      <c r="I276" s="17">
        <f t="shared" si="1420"/>
        <v>101</v>
      </c>
      <c r="J276" s="17">
        <f t="shared" si="1420"/>
        <v>101</v>
      </c>
      <c r="K276" s="17">
        <f t="shared" si="1420"/>
        <v>978</v>
      </c>
      <c r="L276" s="17">
        <f t="shared" si="1420"/>
        <v>1079</v>
      </c>
      <c r="M276" s="17">
        <f t="shared" si="1420"/>
        <v>226</v>
      </c>
      <c r="N276" s="17">
        <f t="shared" si="1420"/>
        <v>1305</v>
      </c>
      <c r="O276" s="17">
        <f t="shared" ref="O276:T276" si="1421">O277+O278</f>
        <v>1541</v>
      </c>
      <c r="P276" s="17">
        <f t="shared" si="1421"/>
        <v>2846</v>
      </c>
      <c r="Q276" s="17">
        <f t="shared" si="1421"/>
        <v>274</v>
      </c>
      <c r="R276" s="17">
        <f t="shared" si="1421"/>
        <v>3120</v>
      </c>
      <c r="S276" s="17">
        <f t="shared" si="1421"/>
        <v>1823</v>
      </c>
      <c r="T276" s="17">
        <f t="shared" si="1421"/>
        <v>4943</v>
      </c>
      <c r="U276" s="17">
        <f t="shared" ref="U276:Z276" si="1422">U277+U278</f>
        <v>905</v>
      </c>
      <c r="V276" s="17">
        <f t="shared" si="1422"/>
        <v>5848</v>
      </c>
      <c r="W276" s="17">
        <f t="shared" si="1422"/>
        <v>328</v>
      </c>
      <c r="X276" s="17">
        <f t="shared" si="1422"/>
        <v>6176</v>
      </c>
      <c r="Y276" s="17">
        <f t="shared" si="1422"/>
        <v>838</v>
      </c>
      <c r="Z276" s="17">
        <f t="shared" si="1422"/>
        <v>7014</v>
      </c>
      <c r="AA276" s="17">
        <f t="shared" ref="AA276:AF276" si="1423">AA277+AA278</f>
        <v>1937</v>
      </c>
      <c r="AB276" s="17">
        <f t="shared" si="1423"/>
        <v>8951</v>
      </c>
      <c r="AC276" s="17">
        <f t="shared" si="1423"/>
        <v>1263</v>
      </c>
      <c r="AD276" s="17">
        <f t="shared" si="1423"/>
        <v>0</v>
      </c>
      <c r="AE276" s="17">
        <f t="shared" si="1423"/>
        <v>648</v>
      </c>
      <c r="AF276" s="17">
        <f t="shared" si="1423"/>
        <v>648</v>
      </c>
      <c r="AG276" s="17">
        <f t="shared" ref="AG276:AH276" si="1424">AG277+AG278</f>
        <v>447</v>
      </c>
      <c r="AH276" s="17">
        <f t="shared" si="1424"/>
        <v>1095</v>
      </c>
      <c r="AI276" s="17">
        <f t="shared" ref="AI276:AJ276" si="1425">AI277+AI278</f>
        <v>503</v>
      </c>
      <c r="AJ276" s="17">
        <f t="shared" si="1425"/>
        <v>1598</v>
      </c>
      <c r="AK276" s="17">
        <f t="shared" ref="AK276:AL276" si="1426">AK277+AK278</f>
        <v>89</v>
      </c>
      <c r="AL276" s="17">
        <f t="shared" si="1426"/>
        <v>1687</v>
      </c>
      <c r="AM276" s="17">
        <f t="shared" ref="AM276:AN276" si="1427">AM277+AM278</f>
        <v>250</v>
      </c>
      <c r="AN276" s="17">
        <f t="shared" si="1427"/>
        <v>1937</v>
      </c>
      <c r="AO276" s="17">
        <f t="shared" ref="AO276:AP276" si="1428">AO277+AO278</f>
        <v>779</v>
      </c>
      <c r="AP276" s="17">
        <f t="shared" si="1428"/>
        <v>2716</v>
      </c>
      <c r="AQ276" s="17">
        <f t="shared" ref="AQ276:AR276" si="1429">AQ277+AQ278</f>
        <v>714</v>
      </c>
      <c r="AR276" s="17">
        <f t="shared" si="1429"/>
        <v>3430</v>
      </c>
      <c r="AS276" s="17">
        <f t="shared" ref="AS276:AT276" si="1430">AS277+AS278</f>
        <v>285</v>
      </c>
      <c r="AT276" s="17">
        <f t="shared" si="1430"/>
        <v>3715</v>
      </c>
      <c r="AU276" s="17">
        <f t="shared" ref="AU276:AV276" si="1431">AU277+AU278</f>
        <v>629</v>
      </c>
      <c r="AV276" s="17">
        <f t="shared" si="1431"/>
        <v>4344</v>
      </c>
      <c r="AW276" s="17">
        <f t="shared" ref="AW276:AX276" si="1432">AW277+AW278</f>
        <v>2339</v>
      </c>
      <c r="AX276" s="17">
        <f t="shared" si="1432"/>
        <v>6683</v>
      </c>
      <c r="AY276" s="17">
        <f t="shared" ref="AY276:AZ276" si="1433">AY277+AY278</f>
        <v>659</v>
      </c>
      <c r="AZ276" s="17">
        <f t="shared" si="1433"/>
        <v>7342</v>
      </c>
      <c r="BA276" s="17">
        <f t="shared" ref="BA276:BB276" si="1434">BA277+BA278</f>
        <v>834</v>
      </c>
      <c r="BB276" s="17">
        <f t="shared" si="1434"/>
        <v>8176</v>
      </c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</row>
    <row r="277" spans="1:114">
      <c r="A277" s="12"/>
      <c r="B277" s="12"/>
      <c r="C277" s="12"/>
      <c r="D277" s="12"/>
      <c r="E277" s="12"/>
      <c r="F277" s="12" t="s">
        <v>24</v>
      </c>
      <c r="G277" s="63" t="s">
        <v>179</v>
      </c>
      <c r="H277" s="19"/>
      <c r="I277" s="39">
        <v>101</v>
      </c>
      <c r="J277" s="13">
        <f t="shared" ref="J277:J283" si="1435">H277+I277</f>
        <v>101</v>
      </c>
      <c r="K277" s="39">
        <v>978</v>
      </c>
      <c r="L277" s="13">
        <f t="shared" ref="L277:L283" si="1436">J277+K277</f>
        <v>1079</v>
      </c>
      <c r="M277" s="39">
        <v>226</v>
      </c>
      <c r="N277" s="13">
        <f t="shared" ref="N277:N283" si="1437">L277+M277</f>
        <v>1305</v>
      </c>
      <c r="O277" s="39">
        <v>1541</v>
      </c>
      <c r="P277" s="13">
        <f t="shared" ref="P277:P283" si="1438">N277+O277</f>
        <v>2846</v>
      </c>
      <c r="Q277" s="39">
        <v>274</v>
      </c>
      <c r="R277" s="13">
        <f t="shared" ref="R277:R283" si="1439">P277+Q277</f>
        <v>3120</v>
      </c>
      <c r="S277" s="39">
        <v>1823</v>
      </c>
      <c r="T277" s="13">
        <f t="shared" ref="T277:T283" si="1440">R277+S277</f>
        <v>4943</v>
      </c>
      <c r="U277" s="39">
        <v>905</v>
      </c>
      <c r="V277" s="13">
        <f t="shared" ref="V277:V283" si="1441">T277+U277</f>
        <v>5848</v>
      </c>
      <c r="W277" s="39">
        <v>328</v>
      </c>
      <c r="X277" s="13">
        <f t="shared" ref="X277:X283" si="1442">V277+W277</f>
        <v>6176</v>
      </c>
      <c r="Y277" s="39">
        <v>838</v>
      </c>
      <c r="Z277" s="13">
        <f t="shared" ref="Z277:Z283" si="1443">X277+Y277</f>
        <v>7014</v>
      </c>
      <c r="AA277" s="39">
        <v>1937</v>
      </c>
      <c r="AB277" s="13">
        <f t="shared" ref="AB277:AB283" si="1444">Z277+AA277</f>
        <v>8951</v>
      </c>
      <c r="AC277" s="39">
        <v>1263</v>
      </c>
      <c r="AD277" s="13"/>
      <c r="AE277" s="39">
        <v>648</v>
      </c>
      <c r="AF277" s="13">
        <f t="shared" ref="AF277:AF283" si="1445">AD277+AE277</f>
        <v>648</v>
      </c>
      <c r="AG277" s="39">
        <v>447</v>
      </c>
      <c r="AH277" s="13">
        <f t="shared" ref="AH277:AH283" si="1446">AF277+AG277</f>
        <v>1095</v>
      </c>
      <c r="AI277" s="39">
        <v>503</v>
      </c>
      <c r="AJ277" s="13">
        <f t="shared" ref="AJ277:AJ283" si="1447">AH277+AI277</f>
        <v>1598</v>
      </c>
      <c r="AK277" s="39">
        <v>89</v>
      </c>
      <c r="AL277" s="13">
        <f t="shared" ref="AL277:AL283" si="1448">AJ277+AK277</f>
        <v>1687</v>
      </c>
      <c r="AM277" s="39">
        <v>250</v>
      </c>
      <c r="AN277" s="13">
        <f t="shared" ref="AN277:AN283" si="1449">AL277+AM277</f>
        <v>1937</v>
      </c>
      <c r="AO277" s="39">
        <v>779</v>
      </c>
      <c r="AP277" s="13">
        <f t="shared" ref="AP277:AP283" si="1450">AN277+AO277</f>
        <v>2716</v>
      </c>
      <c r="AQ277" s="39">
        <v>714</v>
      </c>
      <c r="AR277" s="13">
        <f t="shared" ref="AR277:AR283" si="1451">AP277+AQ277</f>
        <v>3430</v>
      </c>
      <c r="AS277" s="39">
        <v>285</v>
      </c>
      <c r="AT277" s="13">
        <f t="shared" ref="AT277:AT283" si="1452">AR277+AS277</f>
        <v>3715</v>
      </c>
      <c r="AU277" s="39">
        <v>629</v>
      </c>
      <c r="AV277" s="13">
        <f t="shared" ref="AV277:AV283" si="1453">AT277+AU277</f>
        <v>4344</v>
      </c>
      <c r="AW277" s="39">
        <v>2339</v>
      </c>
      <c r="AX277" s="13">
        <f t="shared" ref="AX277:AX283" si="1454">AV277+AW277</f>
        <v>6683</v>
      </c>
      <c r="AY277" s="39">
        <v>659</v>
      </c>
      <c r="AZ277" s="13">
        <f t="shared" ref="AZ277:AZ283" si="1455">AX277+AY277</f>
        <v>7342</v>
      </c>
      <c r="BA277" s="39">
        <v>834</v>
      </c>
      <c r="BB277" s="13">
        <f t="shared" ref="BB277:BB283" si="1456">AZ277+BA277</f>
        <v>8176</v>
      </c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</row>
    <row r="278" spans="1:114">
      <c r="A278" s="12"/>
      <c r="B278" s="12"/>
      <c r="C278" s="12"/>
      <c r="D278" s="12"/>
      <c r="E278" s="12"/>
      <c r="F278" s="12" t="s">
        <v>22</v>
      </c>
      <c r="G278" s="63" t="s">
        <v>180</v>
      </c>
      <c r="H278" s="19"/>
      <c r="I278" s="19"/>
      <c r="J278" s="13">
        <f t="shared" si="1435"/>
        <v>0</v>
      </c>
      <c r="K278" s="19"/>
      <c r="L278" s="13">
        <f t="shared" si="1436"/>
        <v>0</v>
      </c>
      <c r="M278" s="19"/>
      <c r="N278" s="13">
        <f t="shared" si="1437"/>
        <v>0</v>
      </c>
      <c r="O278" s="19"/>
      <c r="P278" s="13">
        <f t="shared" si="1438"/>
        <v>0</v>
      </c>
      <c r="Q278" s="19"/>
      <c r="R278" s="13">
        <f t="shared" si="1439"/>
        <v>0</v>
      </c>
      <c r="S278" s="19"/>
      <c r="T278" s="13">
        <f t="shared" si="1440"/>
        <v>0</v>
      </c>
      <c r="U278" s="19"/>
      <c r="V278" s="13">
        <f t="shared" si="1441"/>
        <v>0</v>
      </c>
      <c r="W278" s="19"/>
      <c r="X278" s="13">
        <f t="shared" si="1442"/>
        <v>0</v>
      </c>
      <c r="Y278" s="19"/>
      <c r="Z278" s="13">
        <f t="shared" si="1443"/>
        <v>0</v>
      </c>
      <c r="AA278" s="19"/>
      <c r="AB278" s="13">
        <f t="shared" si="1444"/>
        <v>0</v>
      </c>
      <c r="AC278" s="19"/>
      <c r="AD278" s="13">
        <f t="shared" ref="AD278:AD283" si="1457">AB278+AC278</f>
        <v>0</v>
      </c>
      <c r="AE278" s="19"/>
      <c r="AF278" s="13">
        <f t="shared" si="1445"/>
        <v>0</v>
      </c>
      <c r="AG278" s="19"/>
      <c r="AH278" s="13">
        <f t="shared" si="1446"/>
        <v>0</v>
      </c>
      <c r="AI278" s="19"/>
      <c r="AJ278" s="13">
        <f t="shared" si="1447"/>
        <v>0</v>
      </c>
      <c r="AK278" s="19"/>
      <c r="AL278" s="13">
        <f t="shared" si="1448"/>
        <v>0</v>
      </c>
      <c r="AM278" s="19"/>
      <c r="AN278" s="13">
        <f t="shared" si="1449"/>
        <v>0</v>
      </c>
      <c r="AO278" s="19"/>
      <c r="AP278" s="13">
        <f t="shared" si="1450"/>
        <v>0</v>
      </c>
      <c r="AQ278" s="19"/>
      <c r="AR278" s="13">
        <f t="shared" si="1451"/>
        <v>0</v>
      </c>
      <c r="AS278" s="19"/>
      <c r="AT278" s="13">
        <f t="shared" si="1452"/>
        <v>0</v>
      </c>
      <c r="AU278" s="19"/>
      <c r="AV278" s="13">
        <f t="shared" si="1453"/>
        <v>0</v>
      </c>
      <c r="AW278" s="19"/>
      <c r="AX278" s="13">
        <f t="shared" si="1454"/>
        <v>0</v>
      </c>
      <c r="AY278" s="19"/>
      <c r="AZ278" s="13">
        <f t="shared" si="1455"/>
        <v>0</v>
      </c>
      <c r="BA278" s="19"/>
      <c r="BB278" s="13">
        <f t="shared" si="1456"/>
        <v>0</v>
      </c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</row>
    <row r="279" spans="1:114">
      <c r="A279" s="12"/>
      <c r="B279" s="12"/>
      <c r="C279" s="12"/>
      <c r="D279" s="12"/>
      <c r="E279" s="12">
        <v>11</v>
      </c>
      <c r="F279" s="12"/>
      <c r="G279" s="63" t="s">
        <v>181</v>
      </c>
      <c r="H279" s="19"/>
      <c r="I279" s="19"/>
      <c r="J279" s="13">
        <f t="shared" si="1435"/>
        <v>0</v>
      </c>
      <c r="K279" s="19"/>
      <c r="L279" s="13">
        <f t="shared" si="1436"/>
        <v>0</v>
      </c>
      <c r="M279" s="19"/>
      <c r="N279" s="13">
        <f t="shared" si="1437"/>
        <v>0</v>
      </c>
      <c r="O279" s="39">
        <v>247</v>
      </c>
      <c r="P279" s="13">
        <f t="shared" si="1438"/>
        <v>247</v>
      </c>
      <c r="Q279" s="39"/>
      <c r="R279" s="13">
        <f t="shared" si="1439"/>
        <v>247</v>
      </c>
      <c r="S279" s="39">
        <v>574</v>
      </c>
      <c r="T279" s="13">
        <f t="shared" si="1440"/>
        <v>821</v>
      </c>
      <c r="U279" s="39"/>
      <c r="V279" s="13">
        <f t="shared" si="1441"/>
        <v>821</v>
      </c>
      <c r="W279" s="39"/>
      <c r="X279" s="13">
        <f t="shared" si="1442"/>
        <v>821</v>
      </c>
      <c r="Y279" s="39"/>
      <c r="Z279" s="13">
        <f t="shared" si="1443"/>
        <v>821</v>
      </c>
      <c r="AA279" s="39"/>
      <c r="AB279" s="13">
        <f t="shared" si="1444"/>
        <v>821</v>
      </c>
      <c r="AC279" s="39"/>
      <c r="AD279" s="13"/>
      <c r="AE279" s="39"/>
      <c r="AF279" s="13">
        <f t="shared" si="1445"/>
        <v>0</v>
      </c>
      <c r="AG279" s="39"/>
      <c r="AH279" s="13">
        <f t="shared" si="1446"/>
        <v>0</v>
      </c>
      <c r="AI279" s="39"/>
      <c r="AJ279" s="13">
        <f t="shared" si="1447"/>
        <v>0</v>
      </c>
      <c r="AK279" s="39"/>
      <c r="AL279" s="13">
        <f t="shared" si="1448"/>
        <v>0</v>
      </c>
      <c r="AM279" s="39"/>
      <c r="AN279" s="13">
        <f t="shared" si="1449"/>
        <v>0</v>
      </c>
      <c r="AO279" s="39">
        <v>508</v>
      </c>
      <c r="AP279" s="13">
        <f t="shared" si="1450"/>
        <v>508</v>
      </c>
      <c r="AQ279" s="39"/>
      <c r="AR279" s="13">
        <f t="shared" si="1451"/>
        <v>508</v>
      </c>
      <c r="AS279" s="39"/>
      <c r="AT279" s="13">
        <f t="shared" si="1452"/>
        <v>508</v>
      </c>
      <c r="AU279" s="39"/>
      <c r="AV279" s="13">
        <f t="shared" si="1453"/>
        <v>508</v>
      </c>
      <c r="AW279" s="39"/>
      <c r="AX279" s="13">
        <f t="shared" si="1454"/>
        <v>508</v>
      </c>
      <c r="AY279" s="39"/>
      <c r="AZ279" s="13">
        <f t="shared" si="1455"/>
        <v>508</v>
      </c>
      <c r="BA279" s="39">
        <v>2916</v>
      </c>
      <c r="BB279" s="13">
        <f t="shared" si="1456"/>
        <v>3424</v>
      </c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</row>
    <row r="280" spans="1:114">
      <c r="A280" s="12"/>
      <c r="B280" s="12"/>
      <c r="C280" s="12"/>
      <c r="D280" s="12"/>
      <c r="E280" s="12">
        <v>12</v>
      </c>
      <c r="F280" s="12"/>
      <c r="G280" s="63" t="s">
        <v>210</v>
      </c>
      <c r="H280" s="19"/>
      <c r="I280" s="19"/>
      <c r="J280" s="13">
        <f t="shared" si="1435"/>
        <v>0</v>
      </c>
      <c r="K280" s="19"/>
      <c r="L280" s="13">
        <f t="shared" si="1436"/>
        <v>0</v>
      </c>
      <c r="M280" s="19"/>
      <c r="N280" s="13">
        <f t="shared" si="1437"/>
        <v>0</v>
      </c>
      <c r="O280" s="19"/>
      <c r="P280" s="13">
        <f t="shared" si="1438"/>
        <v>0</v>
      </c>
      <c r="Q280" s="19"/>
      <c r="R280" s="13">
        <f t="shared" si="1439"/>
        <v>0</v>
      </c>
      <c r="S280" s="19"/>
      <c r="T280" s="13">
        <f t="shared" si="1440"/>
        <v>0</v>
      </c>
      <c r="U280" s="19"/>
      <c r="V280" s="13">
        <f t="shared" si="1441"/>
        <v>0</v>
      </c>
      <c r="W280" s="19"/>
      <c r="X280" s="13">
        <f t="shared" si="1442"/>
        <v>0</v>
      </c>
      <c r="Y280" s="19"/>
      <c r="Z280" s="13">
        <f t="shared" si="1443"/>
        <v>0</v>
      </c>
      <c r="AA280" s="19"/>
      <c r="AB280" s="13">
        <f t="shared" si="1444"/>
        <v>0</v>
      </c>
      <c r="AC280" s="19"/>
      <c r="AD280" s="13">
        <f t="shared" si="1457"/>
        <v>0</v>
      </c>
      <c r="AE280" s="19"/>
      <c r="AF280" s="13">
        <f t="shared" si="1445"/>
        <v>0</v>
      </c>
      <c r="AG280" s="19"/>
      <c r="AH280" s="13">
        <f t="shared" si="1446"/>
        <v>0</v>
      </c>
      <c r="AI280" s="19"/>
      <c r="AJ280" s="13">
        <f t="shared" si="1447"/>
        <v>0</v>
      </c>
      <c r="AK280" s="19"/>
      <c r="AL280" s="13">
        <f t="shared" si="1448"/>
        <v>0</v>
      </c>
      <c r="AM280" s="19"/>
      <c r="AN280" s="13">
        <f t="shared" si="1449"/>
        <v>0</v>
      </c>
      <c r="AO280" s="19"/>
      <c r="AP280" s="13">
        <f t="shared" si="1450"/>
        <v>0</v>
      </c>
      <c r="AQ280" s="19"/>
      <c r="AR280" s="13">
        <f t="shared" si="1451"/>
        <v>0</v>
      </c>
      <c r="AS280" s="19"/>
      <c r="AT280" s="13">
        <f t="shared" si="1452"/>
        <v>0</v>
      </c>
      <c r="AU280" s="19"/>
      <c r="AV280" s="13">
        <f t="shared" si="1453"/>
        <v>0</v>
      </c>
      <c r="AW280" s="19"/>
      <c r="AX280" s="13">
        <f t="shared" si="1454"/>
        <v>0</v>
      </c>
      <c r="AY280" s="19"/>
      <c r="AZ280" s="13">
        <f t="shared" si="1455"/>
        <v>0</v>
      </c>
      <c r="BA280" s="19"/>
      <c r="BB280" s="13">
        <f t="shared" si="1456"/>
        <v>0</v>
      </c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</row>
    <row r="281" spans="1:114">
      <c r="A281" s="12"/>
      <c r="B281" s="12"/>
      <c r="C281" s="12"/>
      <c r="D281" s="12"/>
      <c r="E281" s="12">
        <v>13</v>
      </c>
      <c r="F281" s="12"/>
      <c r="G281" s="63" t="s">
        <v>144</v>
      </c>
      <c r="H281" s="19"/>
      <c r="I281" s="19"/>
      <c r="J281" s="13">
        <f t="shared" si="1435"/>
        <v>0</v>
      </c>
      <c r="K281" s="19"/>
      <c r="L281" s="13">
        <f t="shared" si="1436"/>
        <v>0</v>
      </c>
      <c r="M281" s="19"/>
      <c r="N281" s="13">
        <f t="shared" si="1437"/>
        <v>0</v>
      </c>
      <c r="O281" s="19"/>
      <c r="P281" s="13">
        <f t="shared" si="1438"/>
        <v>0</v>
      </c>
      <c r="Q281" s="19"/>
      <c r="R281" s="13">
        <f t="shared" si="1439"/>
        <v>0</v>
      </c>
      <c r="S281" s="19"/>
      <c r="T281" s="13">
        <f t="shared" si="1440"/>
        <v>0</v>
      </c>
      <c r="U281" s="19"/>
      <c r="V281" s="13">
        <f t="shared" si="1441"/>
        <v>0</v>
      </c>
      <c r="W281" s="19"/>
      <c r="X281" s="13">
        <f t="shared" si="1442"/>
        <v>0</v>
      </c>
      <c r="Y281" s="19"/>
      <c r="Z281" s="13">
        <f t="shared" si="1443"/>
        <v>0</v>
      </c>
      <c r="AA281" s="19"/>
      <c r="AB281" s="13">
        <f t="shared" si="1444"/>
        <v>0</v>
      </c>
      <c r="AC281" s="19">
        <v>700</v>
      </c>
      <c r="AD281" s="13"/>
      <c r="AE281" s="19"/>
      <c r="AF281" s="13">
        <f t="shared" si="1445"/>
        <v>0</v>
      </c>
      <c r="AG281" s="19"/>
      <c r="AH281" s="13">
        <f t="shared" si="1446"/>
        <v>0</v>
      </c>
      <c r="AI281" s="19"/>
      <c r="AJ281" s="13">
        <f t="shared" si="1447"/>
        <v>0</v>
      </c>
      <c r="AK281" s="19"/>
      <c r="AL281" s="13">
        <f t="shared" si="1448"/>
        <v>0</v>
      </c>
      <c r="AM281" s="19"/>
      <c r="AN281" s="13">
        <f t="shared" si="1449"/>
        <v>0</v>
      </c>
      <c r="AO281" s="19"/>
      <c r="AP281" s="13">
        <f t="shared" si="1450"/>
        <v>0</v>
      </c>
      <c r="AQ281" s="19"/>
      <c r="AR281" s="13">
        <f t="shared" si="1451"/>
        <v>0</v>
      </c>
      <c r="AS281" s="19"/>
      <c r="AT281" s="13">
        <f t="shared" si="1452"/>
        <v>0</v>
      </c>
      <c r="AU281" s="19"/>
      <c r="AV281" s="13">
        <f t="shared" si="1453"/>
        <v>0</v>
      </c>
      <c r="AW281" s="19"/>
      <c r="AX281" s="13">
        <f t="shared" si="1454"/>
        <v>0</v>
      </c>
      <c r="AY281" s="19"/>
      <c r="AZ281" s="13">
        <f t="shared" si="1455"/>
        <v>0</v>
      </c>
      <c r="BA281" s="19"/>
      <c r="BB281" s="13">
        <f t="shared" si="1456"/>
        <v>0</v>
      </c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</row>
    <row r="282" spans="1:114">
      <c r="A282" s="12"/>
      <c r="B282" s="12"/>
      <c r="C282" s="12"/>
      <c r="D282" s="12"/>
      <c r="E282" s="12">
        <v>14</v>
      </c>
      <c r="F282" s="12"/>
      <c r="G282" s="63" t="s">
        <v>182</v>
      </c>
      <c r="H282" s="19"/>
      <c r="I282" s="19"/>
      <c r="J282" s="13">
        <f t="shared" si="1435"/>
        <v>0</v>
      </c>
      <c r="K282" s="19"/>
      <c r="L282" s="13">
        <f t="shared" si="1436"/>
        <v>0</v>
      </c>
      <c r="M282" s="19"/>
      <c r="N282" s="13">
        <f t="shared" si="1437"/>
        <v>0</v>
      </c>
      <c r="O282" s="19"/>
      <c r="P282" s="13">
        <f t="shared" si="1438"/>
        <v>0</v>
      </c>
      <c r="Q282" s="19"/>
      <c r="R282" s="13">
        <f t="shared" si="1439"/>
        <v>0</v>
      </c>
      <c r="S282" s="19"/>
      <c r="T282" s="13">
        <f t="shared" si="1440"/>
        <v>0</v>
      </c>
      <c r="U282" s="19"/>
      <c r="V282" s="13">
        <f t="shared" si="1441"/>
        <v>0</v>
      </c>
      <c r="W282" s="19"/>
      <c r="X282" s="13">
        <f t="shared" si="1442"/>
        <v>0</v>
      </c>
      <c r="Y282" s="19"/>
      <c r="Z282" s="13">
        <f t="shared" si="1443"/>
        <v>0</v>
      </c>
      <c r="AA282" s="19"/>
      <c r="AB282" s="13">
        <f t="shared" si="1444"/>
        <v>0</v>
      </c>
      <c r="AC282" s="19"/>
      <c r="AD282" s="13">
        <f t="shared" si="1457"/>
        <v>0</v>
      </c>
      <c r="AE282" s="19"/>
      <c r="AF282" s="13">
        <f t="shared" si="1445"/>
        <v>0</v>
      </c>
      <c r="AG282" s="19"/>
      <c r="AH282" s="13">
        <f t="shared" si="1446"/>
        <v>0</v>
      </c>
      <c r="AI282" s="19"/>
      <c r="AJ282" s="13">
        <f t="shared" si="1447"/>
        <v>0</v>
      </c>
      <c r="AK282" s="19"/>
      <c r="AL282" s="13">
        <f t="shared" si="1448"/>
        <v>0</v>
      </c>
      <c r="AM282" s="19"/>
      <c r="AN282" s="13">
        <f t="shared" si="1449"/>
        <v>0</v>
      </c>
      <c r="AO282" s="19"/>
      <c r="AP282" s="13">
        <f t="shared" si="1450"/>
        <v>0</v>
      </c>
      <c r="AQ282" s="19"/>
      <c r="AR282" s="13">
        <f t="shared" si="1451"/>
        <v>0</v>
      </c>
      <c r="AS282" s="19"/>
      <c r="AT282" s="13">
        <f t="shared" si="1452"/>
        <v>0</v>
      </c>
      <c r="AU282" s="19"/>
      <c r="AV282" s="13">
        <f t="shared" si="1453"/>
        <v>0</v>
      </c>
      <c r="AW282" s="19"/>
      <c r="AX282" s="13">
        <f t="shared" si="1454"/>
        <v>0</v>
      </c>
      <c r="AY282" s="19"/>
      <c r="AZ282" s="13">
        <f t="shared" si="1455"/>
        <v>0</v>
      </c>
      <c r="BA282" s="19"/>
      <c r="BB282" s="13">
        <f t="shared" si="1456"/>
        <v>0</v>
      </c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</row>
    <row r="283" spans="1:114">
      <c r="A283" s="12"/>
      <c r="B283" s="12"/>
      <c r="C283" s="12"/>
      <c r="D283" s="12"/>
      <c r="E283" s="12">
        <v>16</v>
      </c>
      <c r="F283" s="12"/>
      <c r="G283" s="63" t="s">
        <v>211</v>
      </c>
      <c r="H283" s="19"/>
      <c r="I283" s="19"/>
      <c r="J283" s="13">
        <f t="shared" si="1435"/>
        <v>0</v>
      </c>
      <c r="K283" s="19"/>
      <c r="L283" s="13">
        <f t="shared" si="1436"/>
        <v>0</v>
      </c>
      <c r="M283" s="19"/>
      <c r="N283" s="13">
        <f t="shared" si="1437"/>
        <v>0</v>
      </c>
      <c r="O283" s="19"/>
      <c r="P283" s="13">
        <f t="shared" si="1438"/>
        <v>0</v>
      </c>
      <c r="Q283" s="19"/>
      <c r="R283" s="13">
        <f t="shared" si="1439"/>
        <v>0</v>
      </c>
      <c r="S283" s="19"/>
      <c r="T283" s="13">
        <f t="shared" si="1440"/>
        <v>0</v>
      </c>
      <c r="U283" s="19"/>
      <c r="V283" s="13">
        <f t="shared" si="1441"/>
        <v>0</v>
      </c>
      <c r="W283" s="19"/>
      <c r="X283" s="13">
        <f t="shared" si="1442"/>
        <v>0</v>
      </c>
      <c r="Y283" s="19"/>
      <c r="Z283" s="13">
        <f t="shared" si="1443"/>
        <v>0</v>
      </c>
      <c r="AA283" s="19"/>
      <c r="AB283" s="13">
        <f t="shared" si="1444"/>
        <v>0</v>
      </c>
      <c r="AC283" s="19"/>
      <c r="AD283" s="13">
        <f t="shared" si="1457"/>
        <v>0</v>
      </c>
      <c r="AE283" s="19"/>
      <c r="AF283" s="13">
        <f t="shared" si="1445"/>
        <v>0</v>
      </c>
      <c r="AG283" s="19"/>
      <c r="AH283" s="13">
        <f t="shared" si="1446"/>
        <v>0</v>
      </c>
      <c r="AI283" s="19"/>
      <c r="AJ283" s="13">
        <f t="shared" si="1447"/>
        <v>0</v>
      </c>
      <c r="AK283" s="19"/>
      <c r="AL283" s="13">
        <f t="shared" si="1448"/>
        <v>0</v>
      </c>
      <c r="AM283" s="19"/>
      <c r="AN283" s="13">
        <f t="shared" si="1449"/>
        <v>0</v>
      </c>
      <c r="AO283" s="19"/>
      <c r="AP283" s="13">
        <f t="shared" si="1450"/>
        <v>0</v>
      </c>
      <c r="AQ283" s="19"/>
      <c r="AR283" s="13">
        <f t="shared" si="1451"/>
        <v>0</v>
      </c>
      <c r="AS283" s="19"/>
      <c r="AT283" s="13">
        <f t="shared" si="1452"/>
        <v>0</v>
      </c>
      <c r="AU283" s="19"/>
      <c r="AV283" s="13">
        <f t="shared" si="1453"/>
        <v>0</v>
      </c>
      <c r="AW283" s="19"/>
      <c r="AX283" s="13">
        <f t="shared" si="1454"/>
        <v>0</v>
      </c>
      <c r="AY283" s="19"/>
      <c r="AZ283" s="13">
        <f t="shared" si="1455"/>
        <v>0</v>
      </c>
      <c r="BA283" s="19"/>
      <c r="BB283" s="13">
        <f t="shared" si="1456"/>
        <v>0</v>
      </c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</row>
    <row r="284" spans="1:114" ht="31.5">
      <c r="A284" s="8"/>
      <c r="B284" s="8"/>
      <c r="C284" s="8"/>
      <c r="D284" s="8"/>
      <c r="E284" s="8"/>
      <c r="F284" s="8"/>
      <c r="G284" s="57" t="s">
        <v>183</v>
      </c>
      <c r="H284" s="17">
        <f t="shared" ref="H284:BB284" si="1458">+H285</f>
        <v>0</v>
      </c>
      <c r="I284" s="17">
        <f t="shared" si="1458"/>
        <v>0</v>
      </c>
      <c r="J284" s="17">
        <f t="shared" si="1458"/>
        <v>0</v>
      </c>
      <c r="K284" s="17">
        <f t="shared" si="1458"/>
        <v>0</v>
      </c>
      <c r="L284" s="17">
        <f t="shared" si="1458"/>
        <v>0</v>
      </c>
      <c r="M284" s="17">
        <f t="shared" si="1458"/>
        <v>0</v>
      </c>
      <c r="N284" s="17">
        <f t="shared" si="1458"/>
        <v>0</v>
      </c>
      <c r="O284" s="17">
        <f t="shared" si="1458"/>
        <v>0</v>
      </c>
      <c r="P284" s="17">
        <f t="shared" si="1458"/>
        <v>0</v>
      </c>
      <c r="Q284" s="17">
        <f t="shared" si="1458"/>
        <v>0</v>
      </c>
      <c r="R284" s="17">
        <f t="shared" si="1458"/>
        <v>0</v>
      </c>
      <c r="S284" s="17">
        <f t="shared" si="1458"/>
        <v>0</v>
      </c>
      <c r="T284" s="17">
        <f t="shared" si="1458"/>
        <v>0</v>
      </c>
      <c r="U284" s="17">
        <f t="shared" si="1458"/>
        <v>0</v>
      </c>
      <c r="V284" s="17">
        <f t="shared" si="1458"/>
        <v>0</v>
      </c>
      <c r="W284" s="17">
        <f t="shared" si="1458"/>
        <v>0</v>
      </c>
      <c r="X284" s="17">
        <f t="shared" si="1458"/>
        <v>0</v>
      </c>
      <c r="Y284" s="17">
        <f t="shared" si="1458"/>
        <v>0</v>
      </c>
      <c r="Z284" s="17">
        <f t="shared" si="1458"/>
        <v>0</v>
      </c>
      <c r="AA284" s="17">
        <f t="shared" si="1458"/>
        <v>0</v>
      </c>
      <c r="AB284" s="17">
        <f t="shared" si="1458"/>
        <v>0</v>
      </c>
      <c r="AC284" s="17">
        <f t="shared" si="1458"/>
        <v>0</v>
      </c>
      <c r="AD284" s="17">
        <f t="shared" si="1458"/>
        <v>0</v>
      </c>
      <c r="AE284" s="17">
        <f t="shared" si="1458"/>
        <v>0</v>
      </c>
      <c r="AF284" s="17">
        <f t="shared" si="1458"/>
        <v>0</v>
      </c>
      <c r="AG284" s="17">
        <f t="shared" si="1458"/>
        <v>0</v>
      </c>
      <c r="AH284" s="17">
        <f t="shared" si="1458"/>
        <v>0</v>
      </c>
      <c r="AI284" s="17">
        <f t="shared" si="1458"/>
        <v>0</v>
      </c>
      <c r="AJ284" s="17">
        <f t="shared" si="1458"/>
        <v>0</v>
      </c>
      <c r="AK284" s="17">
        <f t="shared" si="1458"/>
        <v>0</v>
      </c>
      <c r="AL284" s="17">
        <f t="shared" si="1458"/>
        <v>0</v>
      </c>
      <c r="AM284" s="17">
        <f t="shared" si="1458"/>
        <v>0</v>
      </c>
      <c r="AN284" s="17">
        <f t="shared" si="1458"/>
        <v>0</v>
      </c>
      <c r="AO284" s="17">
        <f t="shared" si="1458"/>
        <v>0</v>
      </c>
      <c r="AP284" s="17">
        <f t="shared" si="1458"/>
        <v>0</v>
      </c>
      <c r="AQ284" s="17">
        <f t="shared" si="1458"/>
        <v>0</v>
      </c>
      <c r="AR284" s="17">
        <f t="shared" si="1458"/>
        <v>0</v>
      </c>
      <c r="AS284" s="17">
        <f t="shared" si="1458"/>
        <v>0</v>
      </c>
      <c r="AT284" s="17">
        <f t="shared" si="1458"/>
        <v>0</v>
      </c>
      <c r="AU284" s="17">
        <f t="shared" si="1458"/>
        <v>0</v>
      </c>
      <c r="AV284" s="17">
        <f t="shared" si="1458"/>
        <v>0</v>
      </c>
      <c r="AW284" s="17">
        <f t="shared" si="1458"/>
        <v>0</v>
      </c>
      <c r="AX284" s="17">
        <f t="shared" si="1458"/>
        <v>0</v>
      </c>
      <c r="AY284" s="17">
        <f t="shared" si="1458"/>
        <v>0</v>
      </c>
      <c r="AZ284" s="17">
        <f t="shared" si="1458"/>
        <v>0</v>
      </c>
      <c r="BA284" s="17">
        <f t="shared" si="1458"/>
        <v>0</v>
      </c>
      <c r="BB284" s="17">
        <f t="shared" si="1458"/>
        <v>0</v>
      </c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</row>
    <row r="285" spans="1:114" ht="30">
      <c r="A285" s="12"/>
      <c r="B285" s="12"/>
      <c r="C285" s="12"/>
      <c r="D285" s="12"/>
      <c r="E285" s="12"/>
      <c r="F285" s="12"/>
      <c r="G285" s="63" t="s">
        <v>184</v>
      </c>
      <c r="H285" s="19"/>
      <c r="I285" s="19"/>
      <c r="J285" s="13">
        <f>H285+I285</f>
        <v>0</v>
      </c>
      <c r="K285" s="19"/>
      <c r="L285" s="13">
        <f>J285+K285</f>
        <v>0</v>
      </c>
      <c r="M285" s="19"/>
      <c r="N285" s="13">
        <f>L285+M285</f>
        <v>0</v>
      </c>
      <c r="O285" s="19"/>
      <c r="P285" s="13">
        <f>N285+O285</f>
        <v>0</v>
      </c>
      <c r="Q285" s="19"/>
      <c r="R285" s="13">
        <f>P285+Q285</f>
        <v>0</v>
      </c>
      <c r="S285" s="19"/>
      <c r="T285" s="13">
        <f>R285+S285</f>
        <v>0</v>
      </c>
      <c r="U285" s="19"/>
      <c r="V285" s="13">
        <f>T285+U285</f>
        <v>0</v>
      </c>
      <c r="W285" s="19"/>
      <c r="X285" s="13">
        <f>V285+W285</f>
        <v>0</v>
      </c>
      <c r="Y285" s="19"/>
      <c r="Z285" s="13">
        <f>X285+Y285</f>
        <v>0</v>
      </c>
      <c r="AA285" s="19"/>
      <c r="AB285" s="13">
        <f>Z285+AA285</f>
        <v>0</v>
      </c>
      <c r="AC285" s="19"/>
      <c r="AD285" s="13">
        <f>AB285+AC285</f>
        <v>0</v>
      </c>
      <c r="AE285" s="19"/>
      <c r="AF285" s="13">
        <f>AD285+AE285</f>
        <v>0</v>
      </c>
      <c r="AG285" s="19"/>
      <c r="AH285" s="13">
        <f>AF285+AG285</f>
        <v>0</v>
      </c>
      <c r="AI285" s="19"/>
      <c r="AJ285" s="13">
        <f>AH285+AI285</f>
        <v>0</v>
      </c>
      <c r="AK285" s="19"/>
      <c r="AL285" s="13">
        <f>AJ285+AK285</f>
        <v>0</v>
      </c>
      <c r="AM285" s="19"/>
      <c r="AN285" s="13">
        <f>AL285+AM285</f>
        <v>0</v>
      </c>
      <c r="AO285" s="19"/>
      <c r="AP285" s="13">
        <f>AN285+AO285</f>
        <v>0</v>
      </c>
      <c r="AQ285" s="19"/>
      <c r="AR285" s="13">
        <f>AP285+AQ285</f>
        <v>0</v>
      </c>
      <c r="AS285" s="19"/>
      <c r="AT285" s="13">
        <f>AR285+AS285</f>
        <v>0</v>
      </c>
      <c r="AU285" s="19"/>
      <c r="AV285" s="13">
        <f>AT285+AU285</f>
        <v>0</v>
      </c>
      <c r="AW285" s="19"/>
      <c r="AX285" s="13">
        <f>AV285+AW285</f>
        <v>0</v>
      </c>
      <c r="AY285" s="19"/>
      <c r="AZ285" s="13">
        <f>AX285+AY285</f>
        <v>0</v>
      </c>
      <c r="BA285" s="19"/>
      <c r="BB285" s="13">
        <f>AZ285+BA285</f>
        <v>0</v>
      </c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</row>
    <row r="286" spans="1:114" ht="30" hidden="1">
      <c r="A286" s="12"/>
      <c r="B286" s="12"/>
      <c r="C286" s="12"/>
      <c r="D286" s="12"/>
      <c r="E286" s="12"/>
      <c r="F286" s="12"/>
      <c r="G286" s="64" t="s">
        <v>212</v>
      </c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</row>
    <row r="287" spans="1:114" ht="15.75">
      <c r="A287" s="8"/>
      <c r="B287" s="8"/>
      <c r="C287" s="8"/>
      <c r="D287" s="8"/>
      <c r="E287" s="8" t="s">
        <v>75</v>
      </c>
      <c r="F287" s="8"/>
      <c r="G287" s="62" t="s">
        <v>145</v>
      </c>
      <c r="H287" s="17">
        <f t="shared" ref="H287:N287" si="1459">+H288+H289+H290+H291+H292+H293</f>
        <v>0</v>
      </c>
      <c r="I287" s="17">
        <f t="shared" si="1459"/>
        <v>14410</v>
      </c>
      <c r="J287" s="17">
        <f t="shared" si="1459"/>
        <v>14410</v>
      </c>
      <c r="K287" s="17">
        <f t="shared" si="1459"/>
        <v>18559</v>
      </c>
      <c r="L287" s="17">
        <f t="shared" si="1459"/>
        <v>32969</v>
      </c>
      <c r="M287" s="17">
        <f t="shared" si="1459"/>
        <v>17444</v>
      </c>
      <c r="N287" s="17">
        <f t="shared" si="1459"/>
        <v>50413</v>
      </c>
      <c r="O287" s="17">
        <f t="shared" ref="O287:T287" si="1460">+O288+O289+O290+O291+O292+O293</f>
        <v>24061</v>
      </c>
      <c r="P287" s="17">
        <f t="shared" si="1460"/>
        <v>74474</v>
      </c>
      <c r="Q287" s="17">
        <f t="shared" si="1460"/>
        <v>8429</v>
      </c>
      <c r="R287" s="17">
        <f t="shared" si="1460"/>
        <v>82903</v>
      </c>
      <c r="S287" s="17">
        <f t="shared" si="1460"/>
        <v>18329</v>
      </c>
      <c r="T287" s="17">
        <f t="shared" si="1460"/>
        <v>101232</v>
      </c>
      <c r="U287" s="17">
        <f t="shared" ref="U287:Z287" si="1461">+U288+U289+U290+U291+U292+U293</f>
        <v>16255</v>
      </c>
      <c r="V287" s="17">
        <f t="shared" si="1461"/>
        <v>117487</v>
      </c>
      <c r="W287" s="17">
        <f t="shared" si="1461"/>
        <v>6381</v>
      </c>
      <c r="X287" s="17">
        <f t="shared" si="1461"/>
        <v>123868</v>
      </c>
      <c r="Y287" s="17">
        <f t="shared" si="1461"/>
        <v>6385</v>
      </c>
      <c r="Z287" s="17">
        <f t="shared" si="1461"/>
        <v>130253</v>
      </c>
      <c r="AA287" s="17">
        <f t="shared" ref="AA287:AF287" si="1462">+AA288+AA289+AA290+AA291+AA292+AA293</f>
        <v>16140</v>
      </c>
      <c r="AB287" s="17">
        <f t="shared" si="1462"/>
        <v>146393</v>
      </c>
      <c r="AC287" s="17">
        <f t="shared" si="1462"/>
        <v>15031</v>
      </c>
      <c r="AD287" s="17">
        <f t="shared" si="1462"/>
        <v>0</v>
      </c>
      <c r="AE287" s="17">
        <f t="shared" si="1462"/>
        <v>5301</v>
      </c>
      <c r="AF287" s="17">
        <f t="shared" si="1462"/>
        <v>5301</v>
      </c>
      <c r="AG287" s="17">
        <f t="shared" ref="AG287:AH287" si="1463">+AG288+AG289+AG290+AG291+AG292+AG293</f>
        <v>6892</v>
      </c>
      <c r="AH287" s="17">
        <f t="shared" si="1463"/>
        <v>12193</v>
      </c>
      <c r="AI287" s="17">
        <f t="shared" ref="AI287:AJ287" si="1464">+AI288+AI289+AI290+AI291+AI292+AI293</f>
        <v>11579</v>
      </c>
      <c r="AJ287" s="17">
        <f t="shared" si="1464"/>
        <v>23772</v>
      </c>
      <c r="AK287" s="17">
        <f t="shared" ref="AK287:AL287" si="1465">+AK288+AK289+AK290+AK291+AK292+AK293</f>
        <v>13098</v>
      </c>
      <c r="AL287" s="17">
        <f t="shared" si="1465"/>
        <v>36870</v>
      </c>
      <c r="AM287" s="17">
        <f t="shared" ref="AM287:AN287" si="1466">+AM288+AM289+AM290+AM291+AM292+AM293</f>
        <v>4304</v>
      </c>
      <c r="AN287" s="17">
        <f t="shared" si="1466"/>
        <v>41174</v>
      </c>
      <c r="AO287" s="17">
        <f t="shared" ref="AO287:AP287" si="1467">+AO288+AO289+AO290+AO291+AO292+AO293</f>
        <v>3660</v>
      </c>
      <c r="AP287" s="17">
        <f t="shared" si="1467"/>
        <v>44834</v>
      </c>
      <c r="AQ287" s="17">
        <f t="shared" ref="AQ287:AR287" si="1468">+AQ288+AQ289+AQ290+AQ291+AQ292+AQ293</f>
        <v>4627</v>
      </c>
      <c r="AR287" s="17">
        <f t="shared" si="1468"/>
        <v>49461</v>
      </c>
      <c r="AS287" s="17">
        <f t="shared" ref="AS287:AT287" si="1469">+AS288+AS289+AS290+AS291+AS292+AS293</f>
        <v>3698</v>
      </c>
      <c r="AT287" s="17">
        <f t="shared" si="1469"/>
        <v>53159</v>
      </c>
      <c r="AU287" s="17">
        <f t="shared" ref="AU287:AV287" si="1470">+AU288+AU289+AU290+AU291+AU292+AU293</f>
        <v>7100</v>
      </c>
      <c r="AV287" s="17">
        <f t="shared" si="1470"/>
        <v>60259</v>
      </c>
      <c r="AW287" s="17">
        <f t="shared" ref="AW287:AX287" si="1471">+AW288+AW289+AW290+AW291+AW292+AW293</f>
        <v>4166</v>
      </c>
      <c r="AX287" s="17">
        <f t="shared" si="1471"/>
        <v>64425</v>
      </c>
      <c r="AY287" s="17">
        <f t="shared" ref="AY287:AZ287" si="1472">+AY288+AY289+AY290+AY291+AY292+AY293</f>
        <v>8952</v>
      </c>
      <c r="AZ287" s="17">
        <f t="shared" si="1472"/>
        <v>73377</v>
      </c>
      <c r="BA287" s="17">
        <f t="shared" ref="BA287:BB287" si="1473">+BA288+BA289+BA290+BA291+BA292+BA293</f>
        <v>12963</v>
      </c>
      <c r="BB287" s="17">
        <f t="shared" si="1473"/>
        <v>86340</v>
      </c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</row>
    <row r="288" spans="1:114">
      <c r="A288" s="12"/>
      <c r="B288" s="12"/>
      <c r="C288" s="12"/>
      <c r="D288" s="12"/>
      <c r="E288" s="12"/>
      <c r="F288" s="12" t="s">
        <v>22</v>
      </c>
      <c r="G288" s="63" t="s">
        <v>146</v>
      </c>
      <c r="H288" s="19"/>
      <c r="I288" s="19"/>
      <c r="J288" s="13">
        <f>H288+I288</f>
        <v>0</v>
      </c>
      <c r="K288" s="19"/>
      <c r="L288" s="13">
        <f>J288+K288</f>
        <v>0</v>
      </c>
      <c r="M288" s="19"/>
      <c r="N288" s="13">
        <f>L288+M288</f>
        <v>0</v>
      </c>
      <c r="O288" s="19"/>
      <c r="P288" s="13">
        <f>N288+O288</f>
        <v>0</v>
      </c>
      <c r="Q288" s="19"/>
      <c r="R288" s="13">
        <f>P288+Q288</f>
        <v>0</v>
      </c>
      <c r="S288" s="19"/>
      <c r="T288" s="13">
        <f>R288+S288</f>
        <v>0</v>
      </c>
      <c r="U288" s="19"/>
      <c r="V288" s="13">
        <f>T288+U288</f>
        <v>0</v>
      </c>
      <c r="W288" s="19"/>
      <c r="X288" s="13">
        <f>V288+W288</f>
        <v>0</v>
      </c>
      <c r="Y288" s="19"/>
      <c r="Z288" s="13">
        <f>X288+Y288</f>
        <v>0</v>
      </c>
      <c r="AA288" s="19"/>
      <c r="AB288" s="13">
        <f>Z288+AA288</f>
        <v>0</v>
      </c>
      <c r="AC288" s="19"/>
      <c r="AD288" s="13">
        <f>AB288+AC288</f>
        <v>0</v>
      </c>
      <c r="AE288" s="19"/>
      <c r="AF288" s="13">
        <f>AD288+AE288</f>
        <v>0</v>
      </c>
      <c r="AG288" s="19"/>
      <c r="AH288" s="13">
        <f>AF288+AG288</f>
        <v>0</v>
      </c>
      <c r="AI288" s="19"/>
      <c r="AJ288" s="13">
        <f>AH288+AI288</f>
        <v>0</v>
      </c>
      <c r="AK288" s="19"/>
      <c r="AL288" s="13">
        <f>AJ288+AK288</f>
        <v>0</v>
      </c>
      <c r="AM288" s="19"/>
      <c r="AN288" s="13">
        <f>AL288+AM288</f>
        <v>0</v>
      </c>
      <c r="AO288" s="19"/>
      <c r="AP288" s="13">
        <f>AN288+AO288</f>
        <v>0</v>
      </c>
      <c r="AQ288" s="19"/>
      <c r="AR288" s="13">
        <f>AP288+AQ288</f>
        <v>0</v>
      </c>
      <c r="AS288" s="19"/>
      <c r="AT288" s="13">
        <f>AR288+AS288</f>
        <v>0</v>
      </c>
      <c r="AU288" s="19"/>
      <c r="AV288" s="13">
        <f>AT288+AU288</f>
        <v>0</v>
      </c>
      <c r="AW288" s="19"/>
      <c r="AX288" s="13">
        <f>AV288+AW288</f>
        <v>0</v>
      </c>
      <c r="AY288" s="19"/>
      <c r="AZ288" s="13">
        <f>AX288+AY288</f>
        <v>0</v>
      </c>
      <c r="BA288" s="19"/>
      <c r="BB288" s="13">
        <f>AZ288+BA288</f>
        <v>0</v>
      </c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</row>
    <row r="289" spans="1:114" hidden="1">
      <c r="A289" s="12"/>
      <c r="B289" s="12"/>
      <c r="C289" s="12"/>
      <c r="D289" s="12"/>
      <c r="E289" s="12"/>
      <c r="F289" s="12"/>
      <c r="G289" s="64" t="s">
        <v>213</v>
      </c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</row>
    <row r="290" spans="1:114">
      <c r="A290" s="12"/>
      <c r="B290" s="12"/>
      <c r="C290" s="12"/>
      <c r="D290" s="12"/>
      <c r="E290" s="12"/>
      <c r="F290" s="12" t="s">
        <v>14</v>
      </c>
      <c r="G290" s="63" t="s">
        <v>147</v>
      </c>
      <c r="H290" s="19"/>
      <c r="I290" s="39">
        <v>892</v>
      </c>
      <c r="J290" s="13">
        <f>H290+I290</f>
        <v>892</v>
      </c>
      <c r="K290" s="39">
        <v>1108</v>
      </c>
      <c r="L290" s="13">
        <f>J290+K290</f>
        <v>2000</v>
      </c>
      <c r="M290" s="39">
        <v>1000</v>
      </c>
      <c r="N290" s="13">
        <f>L290+M290</f>
        <v>3000</v>
      </c>
      <c r="O290" s="39">
        <v>11991</v>
      </c>
      <c r="P290" s="13">
        <f>N290+O290</f>
        <v>14991</v>
      </c>
      <c r="Q290" s="39"/>
      <c r="R290" s="13">
        <f>P290+Q290</f>
        <v>14991</v>
      </c>
      <c r="S290" s="39"/>
      <c r="T290" s="13">
        <f>R290+S290</f>
        <v>14991</v>
      </c>
      <c r="U290" s="39">
        <v>11991</v>
      </c>
      <c r="V290" s="13">
        <f>T290+U290</f>
        <v>26982</v>
      </c>
      <c r="W290" s="39"/>
      <c r="X290" s="13">
        <f>V290+W290</f>
        <v>26982</v>
      </c>
      <c r="Y290" s="39"/>
      <c r="Z290" s="13">
        <f>X290+Y290</f>
        <v>26982</v>
      </c>
      <c r="AA290" s="39">
        <v>11991</v>
      </c>
      <c r="AB290" s="13">
        <f>Z290+AA290</f>
        <v>38973</v>
      </c>
      <c r="AC290" s="39">
        <v>11883</v>
      </c>
      <c r="AD290" s="13"/>
      <c r="AE290" s="39">
        <v>806</v>
      </c>
      <c r="AF290" s="13">
        <f>AD290+AE290</f>
        <v>806</v>
      </c>
      <c r="AG290" s="39">
        <v>1612</v>
      </c>
      <c r="AH290" s="13">
        <f>AF290+AG290</f>
        <v>2418</v>
      </c>
      <c r="AI290" s="39">
        <v>6206</v>
      </c>
      <c r="AJ290" s="13">
        <f>AH290+AI290</f>
        <v>8624</v>
      </c>
      <c r="AK290" s="39">
        <v>7397</v>
      </c>
      <c r="AL290" s="13">
        <f>AJ290+AK290</f>
        <v>16021</v>
      </c>
      <c r="AM290" s="39">
        <v>806</v>
      </c>
      <c r="AN290" s="13">
        <f>AL290+AM290</f>
        <v>16827</v>
      </c>
      <c r="AO290" s="39"/>
      <c r="AP290" s="13">
        <f>AN290+AO290</f>
        <v>16827</v>
      </c>
      <c r="AQ290" s="39">
        <v>1612</v>
      </c>
      <c r="AR290" s="13">
        <f>AP290+AQ290</f>
        <v>18439</v>
      </c>
      <c r="AS290" s="39">
        <v>698</v>
      </c>
      <c r="AT290" s="13">
        <f>AR290+AS290</f>
        <v>19137</v>
      </c>
      <c r="AU290" s="39">
        <v>3331</v>
      </c>
      <c r="AV290" s="13">
        <f>AT290+AU290</f>
        <v>22468</v>
      </c>
      <c r="AW290" s="39"/>
      <c r="AX290" s="13">
        <f>AV290+AW290</f>
        <v>22468</v>
      </c>
      <c r="AY290" s="39"/>
      <c r="AZ290" s="13">
        <f>AX290+AY290</f>
        <v>22468</v>
      </c>
      <c r="BA290" s="39">
        <v>9669</v>
      </c>
      <c r="BB290" s="13">
        <f>AZ290+BA290</f>
        <v>32137</v>
      </c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</row>
    <row r="291" spans="1:114">
      <c r="A291" s="12"/>
      <c r="B291" s="12"/>
      <c r="C291" s="12"/>
      <c r="D291" s="12"/>
      <c r="E291" s="12"/>
      <c r="F291" s="12" t="s">
        <v>26</v>
      </c>
      <c r="G291" s="63" t="s">
        <v>148</v>
      </c>
      <c r="H291" s="19"/>
      <c r="I291" s="39">
        <v>11313</v>
      </c>
      <c r="J291" s="13">
        <f>H291+I291</f>
        <v>11313</v>
      </c>
      <c r="K291" s="39">
        <v>12471</v>
      </c>
      <c r="L291" s="13">
        <f>J291+K291</f>
        <v>23784</v>
      </c>
      <c r="M291" s="39">
        <v>13059</v>
      </c>
      <c r="N291" s="13">
        <f>L291+M291</f>
        <v>36843</v>
      </c>
      <c r="O291" s="39">
        <v>9720</v>
      </c>
      <c r="P291" s="13">
        <f>N291+O291</f>
        <v>46563</v>
      </c>
      <c r="Q291" s="39">
        <v>6391</v>
      </c>
      <c r="R291" s="13">
        <f>P291+Q291</f>
        <v>52954</v>
      </c>
      <c r="S291" s="39">
        <v>3386</v>
      </c>
      <c r="T291" s="13">
        <f>R291+S291</f>
        <v>56340</v>
      </c>
      <c r="U291" s="39">
        <v>2852</v>
      </c>
      <c r="V291" s="13">
        <f>T291+U291</f>
        <v>59192</v>
      </c>
      <c r="W291" s="39">
        <v>2540</v>
      </c>
      <c r="X291" s="13">
        <f>V291+W291</f>
        <v>61732</v>
      </c>
      <c r="Y291" s="39">
        <v>4813</v>
      </c>
      <c r="Z291" s="13">
        <f>X291+Y291</f>
        <v>66545</v>
      </c>
      <c r="AA291" s="39">
        <v>3145</v>
      </c>
      <c r="AB291" s="13">
        <f>Z291+AA291</f>
        <v>69690</v>
      </c>
      <c r="AC291" s="39">
        <v>1328</v>
      </c>
      <c r="AD291" s="13"/>
      <c r="AE291" s="39">
        <v>3673</v>
      </c>
      <c r="AF291" s="13">
        <f>AD291+AE291</f>
        <v>3673</v>
      </c>
      <c r="AG291" s="39">
        <v>4143</v>
      </c>
      <c r="AH291" s="13">
        <f>AF291+AG291</f>
        <v>7816</v>
      </c>
      <c r="AI291" s="39">
        <v>4054</v>
      </c>
      <c r="AJ291" s="13">
        <f>AH291+AI291</f>
        <v>11870</v>
      </c>
      <c r="AK291" s="39">
        <v>3985</v>
      </c>
      <c r="AL291" s="13">
        <f>AJ291+AK291</f>
        <v>15855</v>
      </c>
      <c r="AM291" s="39">
        <v>3315</v>
      </c>
      <c r="AN291" s="13">
        <f>AL291+AM291</f>
        <v>19170</v>
      </c>
      <c r="AO291" s="39">
        <v>3260</v>
      </c>
      <c r="AP291" s="13">
        <f>AN291+AO291</f>
        <v>22430</v>
      </c>
      <c r="AQ291" s="39">
        <v>3016</v>
      </c>
      <c r="AR291" s="13">
        <f>AP291+AQ291</f>
        <v>25446</v>
      </c>
      <c r="AS291" s="39">
        <v>3000</v>
      </c>
      <c r="AT291" s="13">
        <f>AR291+AS291</f>
        <v>28446</v>
      </c>
      <c r="AU291" s="39">
        <v>3769</v>
      </c>
      <c r="AV291" s="13">
        <f>AT291+AU291</f>
        <v>32215</v>
      </c>
      <c r="AW291" s="39">
        <v>3616</v>
      </c>
      <c r="AX291" s="13">
        <f>AV291+AW291</f>
        <v>35831</v>
      </c>
      <c r="AY291" s="39">
        <v>3002</v>
      </c>
      <c r="AZ291" s="13">
        <f>AX291+AY291</f>
        <v>38833</v>
      </c>
      <c r="BA291" s="39">
        <v>3294</v>
      </c>
      <c r="BB291" s="13">
        <f>AZ291+BA291</f>
        <v>42127</v>
      </c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</row>
    <row r="292" spans="1:114">
      <c r="A292" s="12"/>
      <c r="B292" s="12"/>
      <c r="C292" s="12"/>
      <c r="D292" s="12"/>
      <c r="E292" s="12"/>
      <c r="F292" s="12" t="s">
        <v>114</v>
      </c>
      <c r="G292" s="63" t="s">
        <v>214</v>
      </c>
      <c r="H292" s="19"/>
      <c r="I292" s="19"/>
      <c r="J292" s="13">
        <f>H292+I292</f>
        <v>0</v>
      </c>
      <c r="K292" s="19"/>
      <c r="L292" s="13">
        <f>J292+K292</f>
        <v>0</v>
      </c>
      <c r="M292" s="19"/>
      <c r="N292" s="13">
        <f>L292+M292</f>
        <v>0</v>
      </c>
      <c r="O292" s="19"/>
      <c r="P292" s="13">
        <f>N292+O292</f>
        <v>0</v>
      </c>
      <c r="Q292" s="19"/>
      <c r="R292" s="13">
        <f>P292+Q292</f>
        <v>0</v>
      </c>
      <c r="S292" s="19"/>
      <c r="T292" s="13">
        <f>R292+S292</f>
        <v>0</v>
      </c>
      <c r="U292" s="19"/>
      <c r="V292" s="13">
        <f>T292+U292</f>
        <v>0</v>
      </c>
      <c r="W292" s="19"/>
      <c r="X292" s="13">
        <f>V292+W292</f>
        <v>0</v>
      </c>
      <c r="Y292" s="19"/>
      <c r="Z292" s="13">
        <f>X292+Y292</f>
        <v>0</v>
      </c>
      <c r="AA292" s="19"/>
      <c r="AB292" s="13">
        <f>Z292+AA292</f>
        <v>0</v>
      </c>
      <c r="AC292" s="19"/>
      <c r="AD292" s="13">
        <f>AB292+AC292</f>
        <v>0</v>
      </c>
      <c r="AE292" s="19"/>
      <c r="AF292" s="13">
        <f>AD292+AE292</f>
        <v>0</v>
      </c>
      <c r="AG292" s="19"/>
      <c r="AH292" s="13">
        <f>AF292+AG292</f>
        <v>0</v>
      </c>
      <c r="AI292" s="19"/>
      <c r="AJ292" s="13">
        <f>AH292+AI292</f>
        <v>0</v>
      </c>
      <c r="AK292" s="19"/>
      <c r="AL292" s="13">
        <f>AJ292+AK292</f>
        <v>0</v>
      </c>
      <c r="AM292" s="19"/>
      <c r="AN292" s="13">
        <f>AL292+AM292</f>
        <v>0</v>
      </c>
      <c r="AO292" s="19"/>
      <c r="AP292" s="13">
        <f>AN292+AO292</f>
        <v>0</v>
      </c>
      <c r="AQ292" s="19"/>
      <c r="AR292" s="13">
        <f>AP292+AQ292</f>
        <v>0</v>
      </c>
      <c r="AS292" s="19"/>
      <c r="AT292" s="13">
        <f>AR292+AS292</f>
        <v>0</v>
      </c>
      <c r="AU292" s="19"/>
      <c r="AV292" s="13">
        <f>AT292+AU292</f>
        <v>0</v>
      </c>
      <c r="AW292" s="19"/>
      <c r="AX292" s="13">
        <f>AV292+AW292</f>
        <v>0</v>
      </c>
      <c r="AY292" s="19"/>
      <c r="AZ292" s="13">
        <f>AX292+AY292</f>
        <v>0</v>
      </c>
      <c r="BA292" s="19"/>
      <c r="BB292" s="13">
        <f>AZ292+BA292</f>
        <v>0</v>
      </c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</row>
    <row r="293" spans="1:114">
      <c r="A293" s="12"/>
      <c r="B293" s="12"/>
      <c r="C293" s="12"/>
      <c r="D293" s="12"/>
      <c r="E293" s="12"/>
      <c r="F293" s="12" t="s">
        <v>75</v>
      </c>
      <c r="G293" s="63" t="s">
        <v>149</v>
      </c>
      <c r="H293" s="19"/>
      <c r="I293" s="39">
        <v>2205</v>
      </c>
      <c r="J293" s="13">
        <f>H293+I293</f>
        <v>2205</v>
      </c>
      <c r="K293" s="39">
        <v>4980</v>
      </c>
      <c r="L293" s="13">
        <f>J293+K293</f>
        <v>7185</v>
      </c>
      <c r="M293" s="39">
        <v>3385</v>
      </c>
      <c r="N293" s="13">
        <f>L293+M293</f>
        <v>10570</v>
      </c>
      <c r="O293" s="39">
        <v>2350</v>
      </c>
      <c r="P293" s="13">
        <f>N293+O293</f>
        <v>12920</v>
      </c>
      <c r="Q293" s="39">
        <v>2038</v>
      </c>
      <c r="R293" s="13">
        <f>P293+Q293</f>
        <v>14958</v>
      </c>
      <c r="S293" s="39">
        <v>14943</v>
      </c>
      <c r="T293" s="13">
        <f>R293+S293</f>
        <v>29901</v>
      </c>
      <c r="U293" s="39">
        <v>1412</v>
      </c>
      <c r="V293" s="13">
        <f>T293+U293</f>
        <v>31313</v>
      </c>
      <c r="W293" s="39">
        <v>3841</v>
      </c>
      <c r="X293" s="13">
        <f>V293+W293</f>
        <v>35154</v>
      </c>
      <c r="Y293" s="39">
        <v>1572</v>
      </c>
      <c r="Z293" s="13">
        <f>X293+Y293</f>
        <v>36726</v>
      </c>
      <c r="AA293" s="39">
        <v>1004</v>
      </c>
      <c r="AB293" s="13">
        <f>Z293+AA293</f>
        <v>37730</v>
      </c>
      <c r="AC293" s="39">
        <v>1820</v>
      </c>
      <c r="AD293" s="13"/>
      <c r="AE293" s="39">
        <v>822</v>
      </c>
      <c r="AF293" s="13">
        <f>AD293+AE293</f>
        <v>822</v>
      </c>
      <c r="AG293" s="39">
        <v>1137</v>
      </c>
      <c r="AH293" s="13">
        <f>AF293+AG293</f>
        <v>1959</v>
      </c>
      <c r="AI293" s="39">
        <v>1319</v>
      </c>
      <c r="AJ293" s="13">
        <f>AH293+AI293</f>
        <v>3278</v>
      </c>
      <c r="AK293" s="39">
        <v>1716</v>
      </c>
      <c r="AL293" s="13">
        <f>AJ293+AK293</f>
        <v>4994</v>
      </c>
      <c r="AM293" s="39">
        <v>183</v>
      </c>
      <c r="AN293" s="13">
        <f>AL293+AM293</f>
        <v>5177</v>
      </c>
      <c r="AO293" s="39">
        <v>400</v>
      </c>
      <c r="AP293" s="13">
        <f>AN293+AO293</f>
        <v>5577</v>
      </c>
      <c r="AQ293" s="39">
        <v>-1</v>
      </c>
      <c r="AR293" s="13">
        <f>AP293+AQ293</f>
        <v>5576</v>
      </c>
      <c r="AS293" s="39"/>
      <c r="AT293" s="13">
        <f>AR293+AS293</f>
        <v>5576</v>
      </c>
      <c r="AU293" s="39">
        <v>0</v>
      </c>
      <c r="AV293" s="13">
        <f>AT293+AU293</f>
        <v>5576</v>
      </c>
      <c r="AW293" s="39">
        <v>550</v>
      </c>
      <c r="AX293" s="13">
        <f>AV293+AW293</f>
        <v>6126</v>
      </c>
      <c r="AY293" s="39">
        <v>5950</v>
      </c>
      <c r="AZ293" s="13">
        <f>AX293+AY293</f>
        <v>12076</v>
      </c>
      <c r="BA293" s="39"/>
      <c r="BB293" s="13">
        <f>AZ293+BA293</f>
        <v>12076</v>
      </c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</row>
    <row r="294" spans="1:114" ht="24.95" customHeight="1">
      <c r="A294" s="8"/>
      <c r="B294" s="8"/>
      <c r="C294" s="8"/>
      <c r="D294" s="8" t="s">
        <v>75</v>
      </c>
      <c r="E294" s="8"/>
      <c r="F294" s="8"/>
      <c r="G294" s="62" t="s">
        <v>76</v>
      </c>
      <c r="H294" s="17">
        <f t="shared" ref="H294:BA295" si="1474">H295</f>
        <v>0</v>
      </c>
      <c r="I294" s="17">
        <f t="shared" si="1474"/>
        <v>0</v>
      </c>
      <c r="J294" s="17">
        <f t="shared" si="1474"/>
        <v>0</v>
      </c>
      <c r="K294" s="17">
        <f t="shared" si="1474"/>
        <v>0</v>
      </c>
      <c r="L294" s="17">
        <f t="shared" si="1474"/>
        <v>0</v>
      </c>
      <c r="M294" s="17">
        <f t="shared" si="1474"/>
        <v>0</v>
      </c>
      <c r="N294" s="17">
        <f t="shared" si="1474"/>
        <v>0</v>
      </c>
      <c r="O294" s="17">
        <f t="shared" si="1474"/>
        <v>0</v>
      </c>
      <c r="P294" s="17">
        <f t="shared" si="1474"/>
        <v>0</v>
      </c>
      <c r="Q294" s="17">
        <f t="shared" si="1474"/>
        <v>0</v>
      </c>
      <c r="R294" s="17">
        <f t="shared" si="1474"/>
        <v>0</v>
      </c>
      <c r="S294" s="17">
        <f t="shared" si="1474"/>
        <v>0</v>
      </c>
      <c r="T294" s="17">
        <f t="shared" si="1474"/>
        <v>0</v>
      </c>
      <c r="U294" s="17">
        <f t="shared" si="1474"/>
        <v>0</v>
      </c>
      <c r="V294" s="17">
        <f t="shared" si="1474"/>
        <v>0</v>
      </c>
      <c r="W294" s="17">
        <f t="shared" si="1474"/>
        <v>0</v>
      </c>
      <c r="X294" s="17">
        <f>X295</f>
        <v>0</v>
      </c>
      <c r="Y294" s="17">
        <f t="shared" si="1474"/>
        <v>0</v>
      </c>
      <c r="Z294" s="17">
        <f>Z295</f>
        <v>0</v>
      </c>
      <c r="AA294" s="17">
        <f t="shared" si="1474"/>
        <v>0</v>
      </c>
      <c r="AB294" s="17">
        <f>AB295</f>
        <v>0</v>
      </c>
      <c r="AC294" s="17">
        <f t="shared" si="1474"/>
        <v>0</v>
      </c>
      <c r="AD294" s="17">
        <f>AD295</f>
        <v>0</v>
      </c>
      <c r="AE294" s="17">
        <f t="shared" si="1474"/>
        <v>0</v>
      </c>
      <c r="AF294" s="17">
        <f>AF295</f>
        <v>0</v>
      </c>
      <c r="AG294" s="17">
        <f t="shared" si="1474"/>
        <v>0</v>
      </c>
      <c r="AH294" s="17">
        <f>AH295</f>
        <v>0</v>
      </c>
      <c r="AI294" s="17">
        <f t="shared" si="1474"/>
        <v>0</v>
      </c>
      <c r="AJ294" s="17">
        <f>AJ295</f>
        <v>0</v>
      </c>
      <c r="AK294" s="17">
        <f t="shared" si="1474"/>
        <v>0</v>
      </c>
      <c r="AL294" s="17">
        <f>AL295</f>
        <v>0</v>
      </c>
      <c r="AM294" s="17">
        <f t="shared" si="1474"/>
        <v>0</v>
      </c>
      <c r="AN294" s="17">
        <f>AN295</f>
        <v>0</v>
      </c>
      <c r="AO294" s="17">
        <f t="shared" si="1474"/>
        <v>0</v>
      </c>
      <c r="AP294" s="17">
        <f>AP295</f>
        <v>0</v>
      </c>
      <c r="AQ294" s="17">
        <f t="shared" si="1474"/>
        <v>0</v>
      </c>
      <c r="AR294" s="17">
        <f>AR295</f>
        <v>0</v>
      </c>
      <c r="AS294" s="17">
        <f t="shared" si="1474"/>
        <v>0</v>
      </c>
      <c r="AT294" s="17">
        <f>AT295</f>
        <v>0</v>
      </c>
      <c r="AU294" s="17">
        <f t="shared" si="1474"/>
        <v>0</v>
      </c>
      <c r="AV294" s="17">
        <f>AV295</f>
        <v>0</v>
      </c>
      <c r="AW294" s="17">
        <f t="shared" si="1474"/>
        <v>0</v>
      </c>
      <c r="AX294" s="17">
        <f>AX295</f>
        <v>0</v>
      </c>
      <c r="AY294" s="17">
        <f t="shared" si="1474"/>
        <v>0</v>
      </c>
      <c r="AZ294" s="17">
        <f>AZ295</f>
        <v>0</v>
      </c>
      <c r="BA294" s="17">
        <f t="shared" si="1474"/>
        <v>0</v>
      </c>
      <c r="BB294" s="17">
        <f>BB295</f>
        <v>0</v>
      </c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</row>
    <row r="295" spans="1:114" ht="15.75">
      <c r="A295" s="8"/>
      <c r="B295" s="8"/>
      <c r="C295" s="8"/>
      <c r="D295" s="8"/>
      <c r="E295" s="21" t="s">
        <v>215</v>
      </c>
      <c r="F295" s="8"/>
      <c r="G295" s="57" t="s">
        <v>216</v>
      </c>
      <c r="H295" s="17">
        <f t="shared" si="1474"/>
        <v>0</v>
      </c>
      <c r="I295" s="17">
        <f t="shared" si="1474"/>
        <v>0</v>
      </c>
      <c r="J295" s="17">
        <f t="shared" si="1474"/>
        <v>0</v>
      </c>
      <c r="K295" s="17">
        <f t="shared" si="1474"/>
        <v>0</v>
      </c>
      <c r="L295" s="17">
        <f t="shared" si="1474"/>
        <v>0</v>
      </c>
      <c r="M295" s="17">
        <f t="shared" si="1474"/>
        <v>0</v>
      </c>
      <c r="N295" s="17">
        <f t="shared" si="1474"/>
        <v>0</v>
      </c>
      <c r="O295" s="17">
        <f t="shared" si="1474"/>
        <v>0</v>
      </c>
      <c r="P295" s="17">
        <f t="shared" si="1474"/>
        <v>0</v>
      </c>
      <c r="Q295" s="17">
        <f t="shared" si="1474"/>
        <v>0</v>
      </c>
      <c r="R295" s="17">
        <f t="shared" si="1474"/>
        <v>0</v>
      </c>
      <c r="S295" s="17">
        <f t="shared" si="1474"/>
        <v>0</v>
      </c>
      <c r="T295" s="17">
        <f t="shared" si="1474"/>
        <v>0</v>
      </c>
      <c r="U295" s="17">
        <f t="shared" si="1474"/>
        <v>0</v>
      </c>
      <c r="V295" s="17">
        <f t="shared" si="1474"/>
        <v>0</v>
      </c>
      <c r="W295" s="17">
        <f>W296</f>
        <v>0</v>
      </c>
      <c r="X295" s="17">
        <f>X296</f>
        <v>0</v>
      </c>
      <c r="Y295" s="17">
        <f>Y296</f>
        <v>0</v>
      </c>
      <c r="Z295" s="17">
        <f>Z296</f>
        <v>0</v>
      </c>
      <c r="AA295" s="17">
        <f>AA296</f>
        <v>0</v>
      </c>
      <c r="AB295" s="17">
        <f>AB296</f>
        <v>0</v>
      </c>
      <c r="AC295" s="17">
        <f>AC296</f>
        <v>0</v>
      </c>
      <c r="AD295" s="17">
        <f>AD296</f>
        <v>0</v>
      </c>
      <c r="AE295" s="17">
        <f>AE296</f>
        <v>0</v>
      </c>
      <c r="AF295" s="17">
        <f>AF296</f>
        <v>0</v>
      </c>
      <c r="AG295" s="17">
        <f>AG296</f>
        <v>0</v>
      </c>
      <c r="AH295" s="17">
        <f>AH296</f>
        <v>0</v>
      </c>
      <c r="AI295" s="17">
        <f>AI296</f>
        <v>0</v>
      </c>
      <c r="AJ295" s="17">
        <f>AJ296</f>
        <v>0</v>
      </c>
      <c r="AK295" s="17">
        <f>AK296</f>
        <v>0</v>
      </c>
      <c r="AL295" s="17">
        <f>AL296</f>
        <v>0</v>
      </c>
      <c r="AM295" s="17">
        <f>AM296</f>
        <v>0</v>
      </c>
      <c r="AN295" s="17">
        <f>AN296</f>
        <v>0</v>
      </c>
      <c r="AO295" s="17">
        <f>AO296</f>
        <v>0</v>
      </c>
      <c r="AP295" s="17">
        <f>AP296</f>
        <v>0</v>
      </c>
      <c r="AQ295" s="17">
        <f>AQ296</f>
        <v>0</v>
      </c>
      <c r="AR295" s="17">
        <f>AR296</f>
        <v>0</v>
      </c>
      <c r="AS295" s="17">
        <f>AS296</f>
        <v>0</v>
      </c>
      <c r="AT295" s="17">
        <f>AT296</f>
        <v>0</v>
      </c>
      <c r="AU295" s="17">
        <f>AU296</f>
        <v>0</v>
      </c>
      <c r="AV295" s="17">
        <f>AV296</f>
        <v>0</v>
      </c>
      <c r="AW295" s="17">
        <f>AW296</f>
        <v>0</v>
      </c>
      <c r="AX295" s="17">
        <f>AX296</f>
        <v>0</v>
      </c>
      <c r="AY295" s="17">
        <f>AY296</f>
        <v>0</v>
      </c>
      <c r="AZ295" s="17">
        <f>AZ296</f>
        <v>0</v>
      </c>
      <c r="BA295" s="17">
        <f>BA296</f>
        <v>0</v>
      </c>
      <c r="BB295" s="17">
        <f>BB296</f>
        <v>0</v>
      </c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</row>
    <row r="296" spans="1:114">
      <c r="A296" s="12"/>
      <c r="B296" s="12"/>
      <c r="C296" s="12"/>
      <c r="D296" s="12"/>
      <c r="E296" s="12"/>
      <c r="F296" s="12" t="s">
        <v>22</v>
      </c>
      <c r="G296" s="63" t="s">
        <v>217</v>
      </c>
      <c r="H296" s="19"/>
      <c r="I296" s="19"/>
      <c r="J296" s="13">
        <f>H296+I296</f>
        <v>0</v>
      </c>
      <c r="K296" s="19"/>
      <c r="L296" s="13">
        <f>J296+K296</f>
        <v>0</v>
      </c>
      <c r="M296" s="19"/>
      <c r="N296" s="13">
        <f>L296+M296</f>
        <v>0</v>
      </c>
      <c r="O296" s="19"/>
      <c r="P296" s="13">
        <f>N296+O296</f>
        <v>0</v>
      </c>
      <c r="Q296" s="19"/>
      <c r="R296" s="13">
        <f>P296+Q296</f>
        <v>0</v>
      </c>
      <c r="S296" s="19"/>
      <c r="T296" s="13">
        <f>R296+S296</f>
        <v>0</v>
      </c>
      <c r="U296" s="19"/>
      <c r="V296" s="13">
        <f>T296+U296</f>
        <v>0</v>
      </c>
      <c r="W296" s="19"/>
      <c r="X296" s="13">
        <f>V296+W296</f>
        <v>0</v>
      </c>
      <c r="Y296" s="19"/>
      <c r="Z296" s="13">
        <f>X296+Y296</f>
        <v>0</v>
      </c>
      <c r="AA296" s="19"/>
      <c r="AB296" s="13">
        <f>Z296+AA296</f>
        <v>0</v>
      </c>
      <c r="AC296" s="19"/>
      <c r="AD296" s="13">
        <f>AB296+AC296</f>
        <v>0</v>
      </c>
      <c r="AE296" s="19"/>
      <c r="AF296" s="13">
        <f>AD296+AE296</f>
        <v>0</v>
      </c>
      <c r="AG296" s="19"/>
      <c r="AH296" s="13">
        <f>AF296+AG296</f>
        <v>0</v>
      </c>
      <c r="AI296" s="19"/>
      <c r="AJ296" s="13">
        <f>AH296+AI296</f>
        <v>0</v>
      </c>
      <c r="AK296" s="19"/>
      <c r="AL296" s="13">
        <f>AJ296+AK296</f>
        <v>0</v>
      </c>
      <c r="AM296" s="19"/>
      <c r="AN296" s="13">
        <f>AL296+AM296</f>
        <v>0</v>
      </c>
      <c r="AO296" s="19"/>
      <c r="AP296" s="13">
        <f>AN296+AO296</f>
        <v>0</v>
      </c>
      <c r="AQ296" s="19"/>
      <c r="AR296" s="13">
        <f>AP296+AQ296</f>
        <v>0</v>
      </c>
      <c r="AS296" s="19"/>
      <c r="AT296" s="13">
        <f>AR296+AS296</f>
        <v>0</v>
      </c>
      <c r="AU296" s="19"/>
      <c r="AV296" s="13">
        <f>AT296+AU296</f>
        <v>0</v>
      </c>
      <c r="AW296" s="19"/>
      <c r="AX296" s="13">
        <f>AV296+AW296</f>
        <v>0</v>
      </c>
      <c r="AY296" s="19"/>
      <c r="AZ296" s="13">
        <f>AX296+AY296</f>
        <v>0</v>
      </c>
      <c r="BA296" s="19"/>
      <c r="BB296" s="13">
        <f>AZ296+BA296</f>
        <v>0</v>
      </c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</row>
    <row r="297" spans="1:114" ht="30">
      <c r="A297" s="65"/>
      <c r="B297" s="8"/>
      <c r="C297" s="8"/>
      <c r="D297" s="8">
        <v>51</v>
      </c>
      <c r="E297" s="8"/>
      <c r="F297" s="8"/>
      <c r="G297" s="62" t="s">
        <v>218</v>
      </c>
      <c r="H297" s="17">
        <f t="shared" ref="H297:BB297" si="1475">H298</f>
        <v>0</v>
      </c>
      <c r="I297" s="17">
        <f t="shared" si="1475"/>
        <v>643970</v>
      </c>
      <c r="J297" s="17">
        <f t="shared" si="1475"/>
        <v>643970</v>
      </c>
      <c r="K297" s="17">
        <f t="shared" si="1475"/>
        <v>730872</v>
      </c>
      <c r="L297" s="17">
        <f t="shared" si="1475"/>
        <v>1374842</v>
      </c>
      <c r="M297" s="17">
        <f t="shared" si="1475"/>
        <v>738858</v>
      </c>
      <c r="N297" s="17">
        <f t="shared" si="1475"/>
        <v>2113700</v>
      </c>
      <c r="O297" s="17">
        <f t="shared" si="1475"/>
        <v>711346</v>
      </c>
      <c r="P297" s="17">
        <f t="shared" si="1475"/>
        <v>2825046</v>
      </c>
      <c r="Q297" s="17">
        <f t="shared" si="1475"/>
        <v>630415</v>
      </c>
      <c r="R297" s="17">
        <f t="shared" si="1475"/>
        <v>3455461</v>
      </c>
      <c r="S297" s="17">
        <f t="shared" si="1475"/>
        <v>596917</v>
      </c>
      <c r="T297" s="17">
        <f t="shared" si="1475"/>
        <v>4052378</v>
      </c>
      <c r="U297" s="17">
        <f t="shared" si="1475"/>
        <v>533322</v>
      </c>
      <c r="V297" s="17">
        <f t="shared" si="1475"/>
        <v>4585700</v>
      </c>
      <c r="W297" s="17">
        <f t="shared" si="1475"/>
        <v>501259</v>
      </c>
      <c r="X297" s="17">
        <f t="shared" si="1475"/>
        <v>5086959</v>
      </c>
      <c r="Y297" s="17">
        <f t="shared" si="1475"/>
        <v>622726</v>
      </c>
      <c r="Z297" s="17">
        <f t="shared" si="1475"/>
        <v>5709685</v>
      </c>
      <c r="AA297" s="17">
        <f t="shared" si="1475"/>
        <v>638596</v>
      </c>
      <c r="AB297" s="17">
        <f t="shared" si="1475"/>
        <v>6348281</v>
      </c>
      <c r="AC297" s="17">
        <f t="shared" si="1475"/>
        <v>652150</v>
      </c>
      <c r="AD297" s="17">
        <f t="shared" si="1475"/>
        <v>0</v>
      </c>
      <c r="AE297" s="17">
        <f t="shared" si="1475"/>
        <v>454456</v>
      </c>
      <c r="AF297" s="17">
        <f t="shared" si="1475"/>
        <v>454456</v>
      </c>
      <c r="AG297" s="17">
        <f t="shared" si="1475"/>
        <v>468718</v>
      </c>
      <c r="AH297" s="17">
        <f t="shared" si="1475"/>
        <v>923174</v>
      </c>
      <c r="AI297" s="17">
        <f t="shared" si="1475"/>
        <v>430932</v>
      </c>
      <c r="AJ297" s="17">
        <f t="shared" si="1475"/>
        <v>1354106</v>
      </c>
      <c r="AK297" s="17">
        <f t="shared" si="1475"/>
        <v>402202</v>
      </c>
      <c r="AL297" s="17">
        <f t="shared" si="1475"/>
        <v>1756308</v>
      </c>
      <c r="AM297" s="17">
        <f t="shared" si="1475"/>
        <v>334620</v>
      </c>
      <c r="AN297" s="17">
        <f t="shared" si="1475"/>
        <v>2090928</v>
      </c>
      <c r="AO297" s="17">
        <f t="shared" si="1475"/>
        <v>329329</v>
      </c>
      <c r="AP297" s="17">
        <f t="shared" si="1475"/>
        <v>2420257</v>
      </c>
      <c r="AQ297" s="17">
        <f t="shared" si="1475"/>
        <v>318239</v>
      </c>
      <c r="AR297" s="17">
        <f t="shared" si="1475"/>
        <v>2738496</v>
      </c>
      <c r="AS297" s="17">
        <f t="shared" si="1475"/>
        <v>310164</v>
      </c>
      <c r="AT297" s="17">
        <f t="shared" si="1475"/>
        <v>3048660</v>
      </c>
      <c r="AU297" s="17">
        <f t="shared" si="1475"/>
        <v>450491</v>
      </c>
      <c r="AV297" s="17">
        <f t="shared" si="1475"/>
        <v>3499151</v>
      </c>
      <c r="AW297" s="17">
        <f t="shared" si="1475"/>
        <v>400773</v>
      </c>
      <c r="AX297" s="17">
        <f t="shared" si="1475"/>
        <v>3899924</v>
      </c>
      <c r="AY297" s="17">
        <f t="shared" si="1475"/>
        <v>326996</v>
      </c>
      <c r="AZ297" s="17">
        <f t="shared" si="1475"/>
        <v>4226920</v>
      </c>
      <c r="BA297" s="17">
        <f t="shared" si="1475"/>
        <v>311994</v>
      </c>
      <c r="BB297" s="17">
        <f t="shared" si="1475"/>
        <v>4538914</v>
      </c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</row>
    <row r="298" spans="1:114" ht="14.1" customHeight="1">
      <c r="A298" s="8"/>
      <c r="B298" s="8"/>
      <c r="C298" s="8"/>
      <c r="D298" s="8"/>
      <c r="E298" s="8" t="s">
        <v>24</v>
      </c>
      <c r="F298" s="8"/>
      <c r="G298" s="57" t="s">
        <v>80</v>
      </c>
      <c r="H298" s="17">
        <f t="shared" ref="H298:N298" si="1476">H299+H300+H301</f>
        <v>0</v>
      </c>
      <c r="I298" s="17">
        <f t="shared" si="1476"/>
        <v>643970</v>
      </c>
      <c r="J298" s="17">
        <f t="shared" si="1476"/>
        <v>643970</v>
      </c>
      <c r="K298" s="17">
        <f t="shared" si="1476"/>
        <v>730872</v>
      </c>
      <c r="L298" s="17">
        <f t="shared" si="1476"/>
        <v>1374842</v>
      </c>
      <c r="M298" s="17">
        <f t="shared" si="1476"/>
        <v>738858</v>
      </c>
      <c r="N298" s="17">
        <f t="shared" si="1476"/>
        <v>2113700</v>
      </c>
      <c r="O298" s="17">
        <f t="shared" ref="O298:T298" si="1477">O299+O300+O301</f>
        <v>711346</v>
      </c>
      <c r="P298" s="17">
        <f t="shared" si="1477"/>
        <v>2825046</v>
      </c>
      <c r="Q298" s="17">
        <f t="shared" si="1477"/>
        <v>630415</v>
      </c>
      <c r="R298" s="17">
        <f t="shared" si="1477"/>
        <v>3455461</v>
      </c>
      <c r="S298" s="17">
        <f t="shared" si="1477"/>
        <v>596917</v>
      </c>
      <c r="T298" s="17">
        <f t="shared" si="1477"/>
        <v>4052378</v>
      </c>
      <c r="U298" s="17">
        <f t="shared" ref="U298:Z298" si="1478">U299+U300+U301</f>
        <v>533322</v>
      </c>
      <c r="V298" s="17">
        <f t="shared" si="1478"/>
        <v>4585700</v>
      </c>
      <c r="W298" s="17">
        <f t="shared" si="1478"/>
        <v>501259</v>
      </c>
      <c r="X298" s="17">
        <f t="shared" si="1478"/>
        <v>5086959</v>
      </c>
      <c r="Y298" s="17">
        <f t="shared" si="1478"/>
        <v>622726</v>
      </c>
      <c r="Z298" s="17">
        <f t="shared" si="1478"/>
        <v>5709685</v>
      </c>
      <c r="AA298" s="17">
        <f t="shared" ref="AA298:AF298" si="1479">AA299+AA300+AA301</f>
        <v>638596</v>
      </c>
      <c r="AB298" s="17">
        <f t="shared" si="1479"/>
        <v>6348281</v>
      </c>
      <c r="AC298" s="17">
        <f t="shared" si="1479"/>
        <v>652150</v>
      </c>
      <c r="AD298" s="17">
        <f t="shared" si="1479"/>
        <v>0</v>
      </c>
      <c r="AE298" s="17">
        <f t="shared" si="1479"/>
        <v>454456</v>
      </c>
      <c r="AF298" s="17">
        <f t="shared" si="1479"/>
        <v>454456</v>
      </c>
      <c r="AG298" s="17">
        <f t="shared" ref="AG298:AH298" si="1480">AG299+AG300+AG301</f>
        <v>468718</v>
      </c>
      <c r="AH298" s="17">
        <f t="shared" si="1480"/>
        <v>923174</v>
      </c>
      <c r="AI298" s="17">
        <f t="shared" ref="AI298:AJ298" si="1481">AI299+AI300+AI301</f>
        <v>430932</v>
      </c>
      <c r="AJ298" s="17">
        <f t="shared" si="1481"/>
        <v>1354106</v>
      </c>
      <c r="AK298" s="17">
        <f t="shared" ref="AK298:AL298" si="1482">AK299+AK300+AK301</f>
        <v>402202</v>
      </c>
      <c r="AL298" s="17">
        <f t="shared" si="1482"/>
        <v>1756308</v>
      </c>
      <c r="AM298" s="17">
        <f t="shared" ref="AM298:AN298" si="1483">AM299+AM300+AM301</f>
        <v>334620</v>
      </c>
      <c r="AN298" s="17">
        <f t="shared" si="1483"/>
        <v>2090928</v>
      </c>
      <c r="AO298" s="17">
        <f t="shared" ref="AO298:AP298" si="1484">AO299+AO300+AO301</f>
        <v>329329</v>
      </c>
      <c r="AP298" s="17">
        <f t="shared" si="1484"/>
        <v>2420257</v>
      </c>
      <c r="AQ298" s="17">
        <f t="shared" ref="AQ298:AR298" si="1485">AQ299+AQ300+AQ301</f>
        <v>318239</v>
      </c>
      <c r="AR298" s="17">
        <f t="shared" si="1485"/>
        <v>2738496</v>
      </c>
      <c r="AS298" s="17">
        <f t="shared" ref="AS298:AT298" si="1486">AS299+AS300+AS301</f>
        <v>310164</v>
      </c>
      <c r="AT298" s="17">
        <f t="shared" si="1486"/>
        <v>3048660</v>
      </c>
      <c r="AU298" s="17">
        <f t="shared" ref="AU298:AV298" si="1487">AU299+AU300+AU301</f>
        <v>450491</v>
      </c>
      <c r="AV298" s="17">
        <f t="shared" si="1487"/>
        <v>3499151</v>
      </c>
      <c r="AW298" s="17">
        <f t="shared" ref="AW298:AX298" si="1488">AW299+AW300+AW301</f>
        <v>400773</v>
      </c>
      <c r="AX298" s="17">
        <f t="shared" si="1488"/>
        <v>3899924</v>
      </c>
      <c r="AY298" s="17">
        <f t="shared" ref="AY298:AZ298" si="1489">AY299+AY300+AY301</f>
        <v>326996</v>
      </c>
      <c r="AZ298" s="17">
        <f t="shared" si="1489"/>
        <v>4226920</v>
      </c>
      <c r="BA298" s="17">
        <f t="shared" ref="BA298:BB298" si="1490">BA299+BA300+BA301</f>
        <v>311994</v>
      </c>
      <c r="BB298" s="17">
        <f t="shared" si="1490"/>
        <v>4538914</v>
      </c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</row>
    <row r="299" spans="1:114" ht="30">
      <c r="A299" s="12"/>
      <c r="B299" s="12"/>
      <c r="C299" s="12"/>
      <c r="D299" s="12"/>
      <c r="E299" s="12"/>
      <c r="F299" s="12">
        <v>17</v>
      </c>
      <c r="G299" s="63" t="s">
        <v>82</v>
      </c>
      <c r="H299" s="19"/>
      <c r="I299" s="39">
        <v>529866</v>
      </c>
      <c r="J299" s="13">
        <f>H299+I299</f>
        <v>529866</v>
      </c>
      <c r="K299" s="39">
        <v>599462</v>
      </c>
      <c r="L299" s="13">
        <f>J299+K299</f>
        <v>1129328</v>
      </c>
      <c r="M299" s="39">
        <v>603932</v>
      </c>
      <c r="N299" s="13">
        <f>L299+M299</f>
        <v>1733260</v>
      </c>
      <c r="O299" s="39">
        <v>586222</v>
      </c>
      <c r="P299" s="13">
        <f>N299+O299</f>
        <v>2319482</v>
      </c>
      <c r="Q299" s="39">
        <v>518026</v>
      </c>
      <c r="R299" s="13">
        <f>P299+Q299</f>
        <v>2837508</v>
      </c>
      <c r="S299" s="39">
        <v>484650</v>
      </c>
      <c r="T299" s="13">
        <f>R299+S299</f>
        <v>3322158</v>
      </c>
      <c r="U299" s="39">
        <v>433561</v>
      </c>
      <c r="V299" s="13">
        <f>T299+U299</f>
        <v>3755719</v>
      </c>
      <c r="W299" s="39">
        <v>417717</v>
      </c>
      <c r="X299" s="13">
        <f>V299+W299</f>
        <v>4173436</v>
      </c>
      <c r="Y299" s="39">
        <v>531208</v>
      </c>
      <c r="Z299" s="13">
        <f>X299+Y299</f>
        <v>4704644</v>
      </c>
      <c r="AA299" s="39">
        <v>515595</v>
      </c>
      <c r="AB299" s="13">
        <f>Z299+AA299</f>
        <v>5220239</v>
      </c>
      <c r="AC299" s="39">
        <v>516278</v>
      </c>
      <c r="AD299" s="13"/>
      <c r="AE299" s="39">
        <v>361100</v>
      </c>
      <c r="AF299" s="13">
        <f>AD299+AE299</f>
        <v>361100</v>
      </c>
      <c r="AG299" s="39">
        <v>373504</v>
      </c>
      <c r="AH299" s="13">
        <f>AF299+AG299</f>
        <v>734604</v>
      </c>
      <c r="AI299" s="39">
        <v>340118</v>
      </c>
      <c r="AJ299" s="13">
        <f>AH299+AI299</f>
        <v>1074722</v>
      </c>
      <c r="AK299" s="39">
        <v>315319</v>
      </c>
      <c r="AL299" s="13">
        <f>AJ299+AK299</f>
        <v>1390041</v>
      </c>
      <c r="AM299" s="39">
        <v>276227</v>
      </c>
      <c r="AN299" s="13">
        <f>AL299+AM299</f>
        <v>1666268</v>
      </c>
      <c r="AO299" s="39">
        <v>255914</v>
      </c>
      <c r="AP299" s="13">
        <f>AN299+AO299</f>
        <v>1922182</v>
      </c>
      <c r="AQ299" s="39">
        <v>244349</v>
      </c>
      <c r="AR299" s="13">
        <f>AP299+AQ299</f>
        <v>2166531</v>
      </c>
      <c r="AS299" s="39">
        <v>235454</v>
      </c>
      <c r="AT299" s="13">
        <f>AR299+AS299</f>
        <v>2401985</v>
      </c>
      <c r="AU299" s="39">
        <v>355525</v>
      </c>
      <c r="AV299" s="13">
        <f>AT299+AU299</f>
        <v>2757510</v>
      </c>
      <c r="AW299" s="39">
        <v>339815</v>
      </c>
      <c r="AX299" s="13">
        <f>AV299+AW299</f>
        <v>3097325</v>
      </c>
      <c r="AY299" s="39">
        <v>264113</v>
      </c>
      <c r="AZ299" s="13">
        <f>AX299+AY299</f>
        <v>3361438</v>
      </c>
      <c r="BA299" s="39">
        <v>263920</v>
      </c>
      <c r="BB299" s="13">
        <f>AZ299+BA299</f>
        <v>3625358</v>
      </c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</row>
    <row r="300" spans="1:114" ht="30">
      <c r="A300" s="12"/>
      <c r="B300" s="12"/>
      <c r="C300" s="12"/>
      <c r="D300" s="12"/>
      <c r="E300" s="12"/>
      <c r="F300" s="12">
        <v>19</v>
      </c>
      <c r="G300" s="63" t="s">
        <v>84</v>
      </c>
      <c r="H300" s="19"/>
      <c r="I300" s="39">
        <v>114094</v>
      </c>
      <c r="J300" s="13">
        <f>H300+I300</f>
        <v>114094</v>
      </c>
      <c r="K300" s="39">
        <v>131390</v>
      </c>
      <c r="L300" s="13">
        <f>J300+K300</f>
        <v>245484</v>
      </c>
      <c r="M300" s="39">
        <v>134926</v>
      </c>
      <c r="N300" s="13">
        <f>L300+M300</f>
        <v>380410</v>
      </c>
      <c r="O300" s="39">
        <v>125124</v>
      </c>
      <c r="P300" s="13">
        <f>N300+O300</f>
        <v>505534</v>
      </c>
      <c r="Q300" s="39">
        <v>112369</v>
      </c>
      <c r="R300" s="13">
        <f>P300+Q300</f>
        <v>617903</v>
      </c>
      <c r="S300" s="39">
        <v>112263</v>
      </c>
      <c r="T300" s="13">
        <f>R300+S300</f>
        <v>730166</v>
      </c>
      <c r="U300" s="39">
        <v>99690</v>
      </c>
      <c r="V300" s="13">
        <f>T300+U300</f>
        <v>829856</v>
      </c>
      <c r="W300" s="39">
        <v>83486</v>
      </c>
      <c r="X300" s="13">
        <f>V300+W300</f>
        <v>913342</v>
      </c>
      <c r="Y300" s="39">
        <v>91484</v>
      </c>
      <c r="Z300" s="13">
        <f>X300+Y300</f>
        <v>1004826</v>
      </c>
      <c r="AA300" s="39">
        <v>122966</v>
      </c>
      <c r="AB300" s="13">
        <f>Z300+AA300</f>
        <v>1127792</v>
      </c>
      <c r="AC300" s="39">
        <v>135856</v>
      </c>
      <c r="AD300" s="13"/>
      <c r="AE300" s="39">
        <v>93346</v>
      </c>
      <c r="AF300" s="13">
        <f>AD300+AE300</f>
        <v>93346</v>
      </c>
      <c r="AG300" s="39">
        <v>95210</v>
      </c>
      <c r="AH300" s="13">
        <f>AF300+AG300</f>
        <v>188556</v>
      </c>
      <c r="AI300" s="39">
        <v>90814</v>
      </c>
      <c r="AJ300" s="13">
        <f>AH300+AI300</f>
        <v>279370</v>
      </c>
      <c r="AK300" s="39">
        <v>86883</v>
      </c>
      <c r="AL300" s="13">
        <f>AJ300+AK300</f>
        <v>366253</v>
      </c>
      <c r="AM300" s="39">
        <v>58393</v>
      </c>
      <c r="AN300" s="13">
        <f>AL300+AM300</f>
        <v>424646</v>
      </c>
      <c r="AO300" s="39">
        <v>73415</v>
      </c>
      <c r="AP300" s="13">
        <f>AN300+AO300</f>
        <v>498061</v>
      </c>
      <c r="AQ300" s="39">
        <v>73890</v>
      </c>
      <c r="AR300" s="13">
        <f>AP300+AQ300</f>
        <v>571951</v>
      </c>
      <c r="AS300" s="39">
        <v>74710</v>
      </c>
      <c r="AT300" s="13">
        <f>AR300+AS300</f>
        <v>646661</v>
      </c>
      <c r="AU300" s="39">
        <v>94966</v>
      </c>
      <c r="AV300" s="13">
        <f>AT300+AU300</f>
        <v>741627</v>
      </c>
      <c r="AW300" s="39">
        <v>60958</v>
      </c>
      <c r="AX300" s="13">
        <f>AV300+AW300</f>
        <v>802585</v>
      </c>
      <c r="AY300" s="39">
        <v>62784</v>
      </c>
      <c r="AZ300" s="13">
        <f>AX300+AY300</f>
        <v>865369</v>
      </c>
      <c r="BA300" s="39">
        <v>48074</v>
      </c>
      <c r="BB300" s="13">
        <f>AZ300+BA300</f>
        <v>913443</v>
      </c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</row>
    <row r="301" spans="1:114" ht="60">
      <c r="A301" s="12"/>
      <c r="B301" s="12"/>
      <c r="C301" s="12"/>
      <c r="D301" s="12"/>
      <c r="E301" s="12"/>
      <c r="F301" s="12" t="s">
        <v>73</v>
      </c>
      <c r="G301" s="63" t="s">
        <v>85</v>
      </c>
      <c r="H301" s="19"/>
      <c r="I301" s="39">
        <v>10</v>
      </c>
      <c r="J301" s="13">
        <f>H301+I301</f>
        <v>10</v>
      </c>
      <c r="K301" s="39">
        <v>20</v>
      </c>
      <c r="L301" s="13">
        <f>J301+K301</f>
        <v>30</v>
      </c>
      <c r="M301" s="39"/>
      <c r="N301" s="13">
        <f>L301+M301</f>
        <v>30</v>
      </c>
      <c r="O301" s="39"/>
      <c r="P301" s="13">
        <f>N301+O301</f>
        <v>30</v>
      </c>
      <c r="Q301" s="39">
        <v>20</v>
      </c>
      <c r="R301" s="13">
        <f>P301+Q301</f>
        <v>50</v>
      </c>
      <c r="S301" s="39">
        <v>4</v>
      </c>
      <c r="T301" s="13">
        <f>R301+S301</f>
        <v>54</v>
      </c>
      <c r="U301" s="39">
        <v>71</v>
      </c>
      <c r="V301" s="13">
        <f>T301+U301</f>
        <v>125</v>
      </c>
      <c r="W301" s="39">
        <v>56</v>
      </c>
      <c r="X301" s="13">
        <f>V301+W301</f>
        <v>181</v>
      </c>
      <c r="Y301" s="39">
        <v>34</v>
      </c>
      <c r="Z301" s="13">
        <f>X301+Y301</f>
        <v>215</v>
      </c>
      <c r="AA301" s="39">
        <v>35</v>
      </c>
      <c r="AB301" s="13">
        <f>Z301+AA301</f>
        <v>250</v>
      </c>
      <c r="AC301" s="39">
        <v>16</v>
      </c>
      <c r="AD301" s="13"/>
      <c r="AE301" s="39">
        <v>10</v>
      </c>
      <c r="AF301" s="13">
        <f>AD301+AE301</f>
        <v>10</v>
      </c>
      <c r="AG301" s="39">
        <v>4</v>
      </c>
      <c r="AH301" s="13">
        <f>AF301+AG301</f>
        <v>14</v>
      </c>
      <c r="AI301" s="39"/>
      <c r="AJ301" s="13">
        <f>AH301+AI301</f>
        <v>14</v>
      </c>
      <c r="AK301" s="39">
        <v>0</v>
      </c>
      <c r="AL301" s="13">
        <f>AJ301+AK301</f>
        <v>14</v>
      </c>
      <c r="AM301" s="39">
        <v>0</v>
      </c>
      <c r="AN301" s="13">
        <f>AL301+AM301</f>
        <v>14</v>
      </c>
      <c r="AO301" s="39">
        <v>0</v>
      </c>
      <c r="AP301" s="13">
        <f>AN301+AO301</f>
        <v>14</v>
      </c>
      <c r="AQ301" s="39">
        <v>0</v>
      </c>
      <c r="AR301" s="13">
        <f>AP301+AQ301</f>
        <v>14</v>
      </c>
      <c r="AS301" s="39">
        <v>0</v>
      </c>
      <c r="AT301" s="13">
        <f>AR301+AS301</f>
        <v>14</v>
      </c>
      <c r="AU301" s="39">
        <v>0</v>
      </c>
      <c r="AV301" s="13">
        <f>AT301+AU301</f>
        <v>14</v>
      </c>
      <c r="AW301" s="39">
        <v>0</v>
      </c>
      <c r="AX301" s="13">
        <f>AV301+AW301</f>
        <v>14</v>
      </c>
      <c r="AY301" s="39">
        <v>99</v>
      </c>
      <c r="AZ301" s="13">
        <f>AX301+AY301</f>
        <v>113</v>
      </c>
      <c r="BA301" s="39"/>
      <c r="BB301" s="13">
        <f>AZ301+BA301</f>
        <v>113</v>
      </c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</row>
    <row r="302" spans="1:114" ht="15.75">
      <c r="A302" s="8"/>
      <c r="B302" s="8"/>
      <c r="C302" s="8"/>
      <c r="D302" s="8">
        <v>57</v>
      </c>
      <c r="E302" s="8"/>
      <c r="F302" s="8"/>
      <c r="G302" s="62" t="s">
        <v>187</v>
      </c>
      <c r="H302" s="17">
        <f t="shared" ref="H302:N302" si="1491">H303+H332</f>
        <v>0</v>
      </c>
      <c r="I302" s="17">
        <f t="shared" si="1491"/>
        <v>1756213</v>
      </c>
      <c r="J302" s="17">
        <f t="shared" si="1491"/>
        <v>1756213</v>
      </c>
      <c r="K302" s="17">
        <f t="shared" si="1491"/>
        <v>1910030</v>
      </c>
      <c r="L302" s="17">
        <f t="shared" si="1491"/>
        <v>3666243</v>
      </c>
      <c r="M302" s="17">
        <f t="shared" si="1491"/>
        <v>1917475</v>
      </c>
      <c r="N302" s="17">
        <f t="shared" si="1491"/>
        <v>5583718</v>
      </c>
      <c r="O302" s="17">
        <f t="shared" ref="O302:T302" si="1492">O303+O332</f>
        <v>1843139</v>
      </c>
      <c r="P302" s="17">
        <f t="shared" si="1492"/>
        <v>7426857</v>
      </c>
      <c r="Q302" s="17">
        <f t="shared" si="1492"/>
        <v>1657602</v>
      </c>
      <c r="R302" s="17">
        <f t="shared" si="1492"/>
        <v>9084459</v>
      </c>
      <c r="S302" s="17">
        <f t="shared" si="1492"/>
        <v>1515719</v>
      </c>
      <c r="T302" s="17">
        <f t="shared" si="1492"/>
        <v>10600178</v>
      </c>
      <c r="U302" s="17">
        <f t="shared" ref="U302:Z302" si="1493">U303+U332</f>
        <v>1399480</v>
      </c>
      <c r="V302" s="17">
        <f t="shared" si="1493"/>
        <v>11999658</v>
      </c>
      <c r="W302" s="17">
        <f t="shared" si="1493"/>
        <v>1318406</v>
      </c>
      <c r="X302" s="17">
        <f t="shared" si="1493"/>
        <v>13318064</v>
      </c>
      <c r="Y302" s="17">
        <f t="shared" si="1493"/>
        <v>1609864</v>
      </c>
      <c r="Z302" s="17">
        <f t="shared" si="1493"/>
        <v>14927928</v>
      </c>
      <c r="AA302" s="17">
        <f t="shared" ref="AA302:AF302" si="1494">AA303+AA332</f>
        <v>1652260</v>
      </c>
      <c r="AB302" s="17">
        <f t="shared" si="1494"/>
        <v>16580188</v>
      </c>
      <c r="AC302" s="17">
        <f t="shared" si="1494"/>
        <v>1657817</v>
      </c>
      <c r="AD302" s="17">
        <f t="shared" si="1494"/>
        <v>0</v>
      </c>
      <c r="AE302" s="17">
        <f t="shared" si="1494"/>
        <v>1402601</v>
      </c>
      <c r="AF302" s="17">
        <f t="shared" si="1494"/>
        <v>1402601</v>
      </c>
      <c r="AG302" s="17">
        <f t="shared" ref="AG302:AH302" si="1495">AG303+AG332</f>
        <v>1455133</v>
      </c>
      <c r="AH302" s="17">
        <f t="shared" si="1495"/>
        <v>2857734</v>
      </c>
      <c r="AI302" s="17">
        <f t="shared" ref="AI302:AJ302" si="1496">AI303+AI332</f>
        <v>1332908</v>
      </c>
      <c r="AJ302" s="17">
        <f t="shared" si="1496"/>
        <v>4190642</v>
      </c>
      <c r="AK302" s="17">
        <f t="shared" ref="AK302:AL302" si="1497">AK303+AK332</f>
        <v>1230074</v>
      </c>
      <c r="AL302" s="17">
        <f t="shared" si="1497"/>
        <v>5420716</v>
      </c>
      <c r="AM302" s="17">
        <f t="shared" ref="AM302:AN302" si="1498">AM303+AM332</f>
        <v>1077112</v>
      </c>
      <c r="AN302" s="17">
        <f t="shared" si="1498"/>
        <v>6497828</v>
      </c>
      <c r="AO302" s="17">
        <f t="shared" ref="AO302:AP302" si="1499">AO303+AO332</f>
        <v>1014728</v>
      </c>
      <c r="AP302" s="17">
        <f t="shared" si="1499"/>
        <v>7512556</v>
      </c>
      <c r="AQ302" s="17">
        <f t="shared" ref="AQ302:AR302" si="1500">AQ303+AQ332</f>
        <v>945233</v>
      </c>
      <c r="AR302" s="17">
        <f t="shared" si="1500"/>
        <v>8457789</v>
      </c>
      <c r="AS302" s="17">
        <f t="shared" ref="AS302:AT302" si="1501">AS303+AS332</f>
        <v>934339</v>
      </c>
      <c r="AT302" s="17">
        <f t="shared" si="1501"/>
        <v>9392128</v>
      </c>
      <c r="AU302" s="17">
        <f t="shared" ref="AU302:AV302" si="1502">AU303+AU332</f>
        <v>1387082</v>
      </c>
      <c r="AV302" s="17">
        <f t="shared" si="1502"/>
        <v>10779210</v>
      </c>
      <c r="AW302" s="17">
        <f t="shared" ref="AW302:AX302" si="1503">AW303+AW332</f>
        <v>1300041</v>
      </c>
      <c r="AX302" s="17">
        <f t="shared" si="1503"/>
        <v>12079251</v>
      </c>
      <c r="AY302" s="17">
        <f t="shared" ref="AY302:AZ302" si="1504">AY303+AY332</f>
        <v>1003669</v>
      </c>
      <c r="AZ302" s="17">
        <f t="shared" si="1504"/>
        <v>13082920</v>
      </c>
      <c r="BA302" s="17">
        <f t="shared" ref="BA302:BB302" si="1505">BA303+BA332</f>
        <v>1009678</v>
      </c>
      <c r="BB302" s="17">
        <f t="shared" si="1505"/>
        <v>14092598</v>
      </c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</row>
    <row r="303" spans="1:114" ht="15.75">
      <c r="A303" s="8"/>
      <c r="B303" s="8"/>
      <c r="C303" s="8"/>
      <c r="D303" s="8"/>
      <c r="E303" s="8" t="s">
        <v>24</v>
      </c>
      <c r="F303" s="8"/>
      <c r="G303" s="57" t="s">
        <v>89</v>
      </c>
      <c r="H303" s="17">
        <f t="shared" ref="H303:N303" si="1506">+H304+H321+H322</f>
        <v>0</v>
      </c>
      <c r="I303" s="17">
        <f t="shared" si="1506"/>
        <v>1751625</v>
      </c>
      <c r="J303" s="17">
        <f t="shared" si="1506"/>
        <v>1751625</v>
      </c>
      <c r="K303" s="17">
        <f t="shared" si="1506"/>
        <v>1905442</v>
      </c>
      <c r="L303" s="17">
        <f t="shared" si="1506"/>
        <v>3657067</v>
      </c>
      <c r="M303" s="17">
        <f t="shared" si="1506"/>
        <v>1912887</v>
      </c>
      <c r="N303" s="17">
        <f t="shared" si="1506"/>
        <v>5569954</v>
      </c>
      <c r="O303" s="17">
        <f t="shared" ref="O303:T303" si="1507">+O304+O321+O322</f>
        <v>1838551</v>
      </c>
      <c r="P303" s="17">
        <f t="shared" si="1507"/>
        <v>7408505</v>
      </c>
      <c r="Q303" s="17">
        <f t="shared" si="1507"/>
        <v>1653014</v>
      </c>
      <c r="R303" s="17">
        <f t="shared" si="1507"/>
        <v>9061519</v>
      </c>
      <c r="S303" s="17">
        <f t="shared" si="1507"/>
        <v>1511131</v>
      </c>
      <c r="T303" s="17">
        <f t="shared" si="1507"/>
        <v>10572650</v>
      </c>
      <c r="U303" s="17">
        <f t="shared" ref="U303:Z303" si="1508">+U304+U321+U322</f>
        <v>1394263</v>
      </c>
      <c r="V303" s="17">
        <f t="shared" si="1508"/>
        <v>11966913</v>
      </c>
      <c r="W303" s="17">
        <f t="shared" si="1508"/>
        <v>1312718</v>
      </c>
      <c r="X303" s="17">
        <f t="shared" si="1508"/>
        <v>13279631</v>
      </c>
      <c r="Y303" s="17">
        <f t="shared" si="1508"/>
        <v>1603076</v>
      </c>
      <c r="Z303" s="17">
        <f t="shared" si="1508"/>
        <v>14882707</v>
      </c>
      <c r="AA303" s="17">
        <f t="shared" ref="AA303:AF303" si="1509">+AA304+AA321+AA322</f>
        <v>1643696</v>
      </c>
      <c r="AB303" s="17">
        <f t="shared" si="1509"/>
        <v>16526403</v>
      </c>
      <c r="AC303" s="17">
        <f t="shared" si="1509"/>
        <v>1648914</v>
      </c>
      <c r="AD303" s="17">
        <f t="shared" si="1509"/>
        <v>0</v>
      </c>
      <c r="AE303" s="17">
        <f t="shared" si="1509"/>
        <v>1392113</v>
      </c>
      <c r="AF303" s="17">
        <f t="shared" si="1509"/>
        <v>1392113</v>
      </c>
      <c r="AG303" s="17">
        <f t="shared" ref="AG303:AH303" si="1510">+AG304+AG321+AG322</f>
        <v>1444673</v>
      </c>
      <c r="AH303" s="17">
        <f t="shared" si="1510"/>
        <v>2836786</v>
      </c>
      <c r="AI303" s="17">
        <f t="shared" ref="AI303:AJ303" si="1511">+AI304+AI321+AI322</f>
        <v>1322420</v>
      </c>
      <c r="AJ303" s="17">
        <f t="shared" si="1511"/>
        <v>4159206</v>
      </c>
      <c r="AK303" s="17">
        <f t="shared" ref="AK303:AL303" si="1512">+AK304+AK321+AK322</f>
        <v>1218586</v>
      </c>
      <c r="AL303" s="17">
        <f t="shared" si="1512"/>
        <v>5377792</v>
      </c>
      <c r="AM303" s="17">
        <f t="shared" ref="AM303:AN303" si="1513">+AM304+AM321+AM322</f>
        <v>1065624</v>
      </c>
      <c r="AN303" s="17">
        <f t="shared" si="1513"/>
        <v>6443416</v>
      </c>
      <c r="AO303" s="17">
        <f t="shared" ref="AO303:AP303" si="1514">+AO304+AO321+AO322</f>
        <v>1003240</v>
      </c>
      <c r="AP303" s="17">
        <f t="shared" si="1514"/>
        <v>7446656</v>
      </c>
      <c r="AQ303" s="17">
        <f t="shared" ref="AQ303:AR303" si="1515">+AQ304+AQ321+AQ322</f>
        <v>932005</v>
      </c>
      <c r="AR303" s="17">
        <f t="shared" si="1515"/>
        <v>8378661</v>
      </c>
      <c r="AS303" s="17">
        <f t="shared" ref="AS303:AT303" si="1516">+AS304+AS321+AS322</f>
        <v>920651</v>
      </c>
      <c r="AT303" s="17">
        <f t="shared" si="1516"/>
        <v>9299312</v>
      </c>
      <c r="AU303" s="17">
        <f t="shared" ref="AU303:AV303" si="1517">+AU304+AU321+AU322</f>
        <v>1375081</v>
      </c>
      <c r="AV303" s="17">
        <f t="shared" si="1517"/>
        <v>10674393</v>
      </c>
      <c r="AW303" s="17">
        <f t="shared" ref="AW303:AX303" si="1518">+AW304+AW321+AW322</f>
        <v>1288853</v>
      </c>
      <c r="AX303" s="17">
        <f t="shared" si="1518"/>
        <v>11963246</v>
      </c>
      <c r="AY303" s="17">
        <f t="shared" ref="AY303:AZ303" si="1519">+AY304+AY321+AY322</f>
        <v>992481</v>
      </c>
      <c r="AZ303" s="17">
        <f t="shared" si="1519"/>
        <v>12955727</v>
      </c>
      <c r="BA303" s="17">
        <f t="shared" ref="BA303:BB303" si="1520">+BA304+BA321+BA322</f>
        <v>987302</v>
      </c>
      <c r="BB303" s="17">
        <f t="shared" si="1520"/>
        <v>13943029</v>
      </c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</row>
    <row r="304" spans="1:114" ht="15.75">
      <c r="A304" s="8"/>
      <c r="B304" s="8"/>
      <c r="C304" s="8"/>
      <c r="D304" s="8"/>
      <c r="E304" s="8"/>
      <c r="F304" s="8"/>
      <c r="G304" s="66" t="s">
        <v>219</v>
      </c>
      <c r="H304" s="17">
        <f t="shared" ref="H304:N304" si="1521">+H305+H307+H308+H309+H310+H311+H312+H313+H314</f>
        <v>0</v>
      </c>
      <c r="I304" s="17">
        <f t="shared" si="1521"/>
        <v>1574661</v>
      </c>
      <c r="J304" s="17">
        <f t="shared" si="1521"/>
        <v>1574661</v>
      </c>
      <c r="K304" s="17">
        <f t="shared" si="1521"/>
        <v>1664707</v>
      </c>
      <c r="L304" s="17">
        <f t="shared" si="1521"/>
        <v>3239368</v>
      </c>
      <c r="M304" s="17">
        <f t="shared" si="1521"/>
        <v>1794811</v>
      </c>
      <c r="N304" s="17">
        <f t="shared" si="1521"/>
        <v>5034179</v>
      </c>
      <c r="O304" s="17">
        <f t="shared" ref="O304:T304" si="1522">+O305+O307+O308+O309+O310+O311+O312+O313+O314</f>
        <v>1744756</v>
      </c>
      <c r="P304" s="17">
        <f t="shared" si="1522"/>
        <v>6778935</v>
      </c>
      <c r="Q304" s="17">
        <f t="shared" si="1522"/>
        <v>1619982</v>
      </c>
      <c r="R304" s="17">
        <f t="shared" si="1522"/>
        <v>8398917</v>
      </c>
      <c r="S304" s="17">
        <f t="shared" si="1522"/>
        <v>1503436</v>
      </c>
      <c r="T304" s="17">
        <f t="shared" si="1522"/>
        <v>9902353</v>
      </c>
      <c r="U304" s="17">
        <f t="shared" ref="U304:Z304" si="1523">+U305+U307+U308+U309+U310+U311+U312+U313+U314</f>
        <v>1388104</v>
      </c>
      <c r="V304" s="17">
        <f t="shared" si="1523"/>
        <v>11290457</v>
      </c>
      <c r="W304" s="17">
        <f t="shared" si="1523"/>
        <v>1308081</v>
      </c>
      <c r="X304" s="17">
        <f t="shared" si="1523"/>
        <v>12598538</v>
      </c>
      <c r="Y304" s="17">
        <f t="shared" si="1523"/>
        <v>1289326</v>
      </c>
      <c r="Z304" s="17">
        <f t="shared" si="1523"/>
        <v>13887864</v>
      </c>
      <c r="AA304" s="17">
        <f t="shared" ref="AA304:AF304" si="1524">+AA305+AA307+AA308+AA309+AA310+AA311+AA312+AA313+AA314</f>
        <v>1323765</v>
      </c>
      <c r="AB304" s="17">
        <f t="shared" si="1524"/>
        <v>15211629</v>
      </c>
      <c r="AC304" s="17">
        <f t="shared" si="1524"/>
        <v>1374933</v>
      </c>
      <c r="AD304" s="17">
        <f t="shared" si="1524"/>
        <v>0</v>
      </c>
      <c r="AE304" s="17">
        <f t="shared" si="1524"/>
        <v>1134693</v>
      </c>
      <c r="AF304" s="17">
        <f t="shared" si="1524"/>
        <v>1134693</v>
      </c>
      <c r="AG304" s="17">
        <f t="shared" ref="AG304:AH304" si="1525">+AG305+AG307+AG308+AG309+AG310+AG311+AG312+AG313+AG314</f>
        <v>1204784</v>
      </c>
      <c r="AH304" s="17">
        <f t="shared" si="1525"/>
        <v>2339477</v>
      </c>
      <c r="AI304" s="17">
        <f t="shared" ref="AI304:AJ304" si="1526">+AI305+AI307+AI308+AI309+AI310+AI311+AI312+AI313+AI314</f>
        <v>1209148</v>
      </c>
      <c r="AJ304" s="17">
        <f t="shared" si="1526"/>
        <v>3548625</v>
      </c>
      <c r="AK304" s="17">
        <f t="shared" ref="AK304:AL304" si="1527">+AK305+AK307+AK308+AK309+AK310+AK311+AK312+AK313+AK314</f>
        <v>1130402</v>
      </c>
      <c r="AL304" s="17">
        <f t="shared" si="1527"/>
        <v>4679027</v>
      </c>
      <c r="AM304" s="17">
        <f t="shared" ref="AM304:AN304" si="1528">+AM305+AM307+AM308+AM309+AM310+AM311+AM312+AM313+AM314</f>
        <v>1037624</v>
      </c>
      <c r="AN304" s="17">
        <f t="shared" si="1528"/>
        <v>5716651</v>
      </c>
      <c r="AO304" s="17">
        <f t="shared" ref="AO304:AP304" si="1529">+AO305+AO307+AO308+AO309+AO310+AO311+AO312+AO313+AO314</f>
        <v>994213</v>
      </c>
      <c r="AP304" s="17">
        <f t="shared" si="1529"/>
        <v>6710864</v>
      </c>
      <c r="AQ304" s="17">
        <f t="shared" ref="AQ304:AR304" si="1530">+AQ305+AQ307+AQ308+AQ309+AQ310+AQ311+AQ312+AQ313+AQ314</f>
        <v>926073</v>
      </c>
      <c r="AR304" s="17">
        <f t="shared" si="1530"/>
        <v>7636937</v>
      </c>
      <c r="AS304" s="17">
        <f t="shared" ref="AS304:AT304" si="1531">+AS305+AS307+AS308+AS309+AS310+AS311+AS312+AS313+AS314</f>
        <v>899281</v>
      </c>
      <c r="AT304" s="17">
        <f t="shared" si="1531"/>
        <v>8536218</v>
      </c>
      <c r="AU304" s="17">
        <f t="shared" ref="AU304:AV304" si="1532">+AU305+AU307+AU308+AU309+AU310+AU311+AU312+AU313+AU314</f>
        <v>845946</v>
      </c>
      <c r="AV304" s="17">
        <f t="shared" si="1532"/>
        <v>9382164</v>
      </c>
      <c r="AW304" s="17">
        <f t="shared" ref="AW304:AX304" si="1533">+AW305+AW307+AW308+AW309+AW310+AW311+AW312+AW313+AW314</f>
        <v>794788</v>
      </c>
      <c r="AX304" s="17">
        <f t="shared" si="1533"/>
        <v>10176952</v>
      </c>
      <c r="AY304" s="17">
        <f t="shared" ref="AY304:AZ304" si="1534">+AY305+AY307+AY308+AY309+AY310+AY311+AY312+AY313+AY314</f>
        <v>752832</v>
      </c>
      <c r="AZ304" s="17">
        <f t="shared" si="1534"/>
        <v>10929784</v>
      </c>
      <c r="BA304" s="17">
        <f t="shared" ref="BA304:BB304" si="1535">+BA305+BA307+BA308+BA309+BA310+BA311+BA312+BA313+BA314</f>
        <v>750601</v>
      </c>
      <c r="BB304" s="17">
        <f t="shared" si="1535"/>
        <v>11680385</v>
      </c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</row>
    <row r="305" spans="1:114">
      <c r="A305" s="92"/>
      <c r="B305" s="92"/>
      <c r="C305" s="92"/>
      <c r="D305" s="92"/>
      <c r="E305" s="92"/>
      <c r="F305" s="92"/>
      <c r="G305" s="67" t="s">
        <v>220</v>
      </c>
      <c r="H305" s="22"/>
      <c r="I305" s="40">
        <v>1572488</v>
      </c>
      <c r="J305" s="13">
        <f t="shared" ref="J305:J314" si="1536">H305+I305</f>
        <v>1572488</v>
      </c>
      <c r="K305" s="40">
        <v>1662530</v>
      </c>
      <c r="L305" s="13">
        <f t="shared" ref="L305:L314" si="1537">J305+K305</f>
        <v>3235018</v>
      </c>
      <c r="M305" s="40">
        <v>1794811</v>
      </c>
      <c r="N305" s="13">
        <f t="shared" ref="N305:N314" si="1538">L305+M305</f>
        <v>5029829</v>
      </c>
      <c r="O305" s="40">
        <v>1744756</v>
      </c>
      <c r="P305" s="13">
        <f t="shared" ref="P305:P314" si="1539">N305+O305</f>
        <v>6774585</v>
      </c>
      <c r="Q305" s="40">
        <v>1619982</v>
      </c>
      <c r="R305" s="13">
        <f t="shared" ref="R305:R314" si="1540">P305+Q305</f>
        <v>8394567</v>
      </c>
      <c r="S305" s="40">
        <v>1502247</v>
      </c>
      <c r="T305" s="13">
        <f t="shared" ref="T305:T314" si="1541">R305+S305</f>
        <v>9896814</v>
      </c>
      <c r="U305" s="40">
        <v>1386915</v>
      </c>
      <c r="V305" s="13">
        <f t="shared" ref="V305:V314" si="1542">T305+U305</f>
        <v>11283729</v>
      </c>
      <c r="W305" s="40">
        <v>1308081</v>
      </c>
      <c r="X305" s="13">
        <f t="shared" ref="X305:X314" si="1543">V305+W305</f>
        <v>12591810</v>
      </c>
      <c r="Y305" s="40">
        <v>1289326</v>
      </c>
      <c r="Z305" s="13">
        <f t="shared" ref="Z305:Z314" si="1544">X305+Y305</f>
        <v>13881136</v>
      </c>
      <c r="AA305" s="40">
        <v>1323765</v>
      </c>
      <c r="AB305" s="13">
        <f t="shared" ref="AB305:AB314" si="1545">Z305+AA305</f>
        <v>15204901</v>
      </c>
      <c r="AC305" s="40">
        <v>1352080</v>
      </c>
      <c r="AD305" s="13"/>
      <c r="AE305" s="40">
        <v>1083516</v>
      </c>
      <c r="AF305" s="13">
        <f t="shared" ref="AF305:AF314" si="1546">AD305+AE305</f>
        <v>1083516</v>
      </c>
      <c r="AG305" s="40">
        <v>1154619</v>
      </c>
      <c r="AH305" s="13">
        <f t="shared" ref="AH305:AH314" si="1547">AF305+AG305</f>
        <v>2238135</v>
      </c>
      <c r="AI305" s="40">
        <v>1160619</v>
      </c>
      <c r="AJ305" s="13">
        <f t="shared" ref="AJ305:AJ314" si="1548">AH305+AI305</f>
        <v>3398754</v>
      </c>
      <c r="AK305" s="40">
        <v>1082499</v>
      </c>
      <c r="AL305" s="13">
        <f t="shared" ref="AL305:AL314" si="1549">AJ305+AK305</f>
        <v>4481253</v>
      </c>
      <c r="AM305" s="40">
        <v>991528</v>
      </c>
      <c r="AN305" s="13">
        <f t="shared" ref="AN305:AN314" si="1550">AL305+AM305</f>
        <v>5472781</v>
      </c>
      <c r="AO305" s="40">
        <v>949970</v>
      </c>
      <c r="AP305" s="13">
        <f t="shared" ref="AP305:AP314" si="1551">AN305+AO305</f>
        <v>6422751</v>
      </c>
      <c r="AQ305" s="40">
        <v>885333</v>
      </c>
      <c r="AR305" s="13">
        <f t="shared" ref="AR305:AR314" si="1552">AP305+AQ305</f>
        <v>7308084</v>
      </c>
      <c r="AS305" s="40">
        <f>861931-782</f>
        <v>861149</v>
      </c>
      <c r="AT305" s="13">
        <f t="shared" ref="AT305:AT314" si="1553">AR305+AS305</f>
        <v>8169233</v>
      </c>
      <c r="AU305" s="40">
        <v>812798</v>
      </c>
      <c r="AV305" s="13">
        <f t="shared" ref="AV305:AV314" si="1554">AT305+AU305</f>
        <v>8982031</v>
      </c>
      <c r="AW305" s="40">
        <v>764989</v>
      </c>
      <c r="AX305" s="13">
        <f t="shared" ref="AX305:AX314" si="1555">AV305+AW305</f>
        <v>9747020</v>
      </c>
      <c r="AY305" s="40">
        <v>736697</v>
      </c>
      <c r="AZ305" s="13">
        <f t="shared" ref="AZ305:AZ314" si="1556">AX305+AY305</f>
        <v>10483717</v>
      </c>
      <c r="BA305" s="40">
        <v>742496</v>
      </c>
      <c r="BB305" s="13">
        <f t="shared" ref="BB305:BB314" si="1557">AZ305+BA305</f>
        <v>11226213</v>
      </c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</row>
    <row r="306" spans="1:114">
      <c r="A306" s="92"/>
      <c r="B306" s="92"/>
      <c r="C306" s="92"/>
      <c r="D306" s="92"/>
      <c r="E306" s="92"/>
      <c r="F306" s="92"/>
      <c r="G306" s="67" t="s">
        <v>221</v>
      </c>
      <c r="H306" s="22"/>
      <c r="I306" s="40">
        <v>0</v>
      </c>
      <c r="J306" s="13">
        <f t="shared" si="1536"/>
        <v>0</v>
      </c>
      <c r="K306" s="40">
        <v>0</v>
      </c>
      <c r="L306" s="13">
        <f t="shared" si="1537"/>
        <v>0</v>
      </c>
      <c r="M306" s="40">
        <v>0</v>
      </c>
      <c r="N306" s="13">
        <f t="shared" si="1538"/>
        <v>0</v>
      </c>
      <c r="O306" s="40">
        <v>0</v>
      </c>
      <c r="P306" s="13">
        <f t="shared" si="1539"/>
        <v>0</v>
      </c>
      <c r="Q306" s="40">
        <v>0</v>
      </c>
      <c r="R306" s="13">
        <f t="shared" si="1540"/>
        <v>0</v>
      </c>
      <c r="S306" s="40">
        <v>0</v>
      </c>
      <c r="T306" s="13">
        <f t="shared" si="1541"/>
        <v>0</v>
      </c>
      <c r="U306" s="40">
        <v>0</v>
      </c>
      <c r="V306" s="13">
        <f t="shared" si="1542"/>
        <v>0</v>
      </c>
      <c r="W306" s="40">
        <v>0</v>
      </c>
      <c r="X306" s="13">
        <f t="shared" si="1543"/>
        <v>0</v>
      </c>
      <c r="Y306" s="40">
        <v>0</v>
      </c>
      <c r="Z306" s="13">
        <f t="shared" si="1544"/>
        <v>0</v>
      </c>
      <c r="AA306" s="40">
        <v>0</v>
      </c>
      <c r="AB306" s="13">
        <f t="shared" si="1545"/>
        <v>0</v>
      </c>
      <c r="AC306" s="40">
        <v>0</v>
      </c>
      <c r="AD306" s="13">
        <f t="shared" ref="AD306:AD314" si="1558">AB306+AC306</f>
        <v>0</v>
      </c>
      <c r="AE306" s="40">
        <v>0</v>
      </c>
      <c r="AF306" s="13">
        <f t="shared" si="1546"/>
        <v>0</v>
      </c>
      <c r="AG306" s="40">
        <v>0</v>
      </c>
      <c r="AH306" s="13">
        <f t="shared" si="1547"/>
        <v>0</v>
      </c>
      <c r="AI306" s="40">
        <v>0</v>
      </c>
      <c r="AJ306" s="13">
        <f t="shared" si="1548"/>
        <v>0</v>
      </c>
      <c r="AK306" s="40">
        <v>0</v>
      </c>
      <c r="AL306" s="13">
        <f t="shared" si="1549"/>
        <v>0</v>
      </c>
      <c r="AM306" s="40">
        <v>0</v>
      </c>
      <c r="AN306" s="13">
        <f t="shared" si="1550"/>
        <v>0</v>
      </c>
      <c r="AO306" s="40">
        <v>0</v>
      </c>
      <c r="AP306" s="13">
        <f t="shared" si="1551"/>
        <v>0</v>
      </c>
      <c r="AQ306" s="40">
        <v>0</v>
      </c>
      <c r="AR306" s="13">
        <f t="shared" si="1552"/>
        <v>0</v>
      </c>
      <c r="AS306" s="40">
        <v>0</v>
      </c>
      <c r="AT306" s="13">
        <f t="shared" si="1553"/>
        <v>0</v>
      </c>
      <c r="AU306" s="40"/>
      <c r="AV306" s="13">
        <f t="shared" si="1554"/>
        <v>0</v>
      </c>
      <c r="AW306" s="40"/>
      <c r="AX306" s="13">
        <f t="shared" si="1555"/>
        <v>0</v>
      </c>
      <c r="AY306" s="40"/>
      <c r="AZ306" s="13">
        <f t="shared" si="1556"/>
        <v>0</v>
      </c>
      <c r="BA306" s="40"/>
      <c r="BB306" s="13">
        <f t="shared" si="1557"/>
        <v>0</v>
      </c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</row>
    <row r="307" spans="1:114">
      <c r="A307" s="92"/>
      <c r="B307" s="92"/>
      <c r="C307" s="92"/>
      <c r="D307" s="92"/>
      <c r="E307" s="92"/>
      <c r="F307" s="92"/>
      <c r="G307" s="67" t="s">
        <v>313</v>
      </c>
      <c r="H307" s="22"/>
      <c r="I307" s="40">
        <v>2173</v>
      </c>
      <c r="J307" s="13">
        <f t="shared" si="1536"/>
        <v>2173</v>
      </c>
      <c r="K307" s="40">
        <v>2177</v>
      </c>
      <c r="L307" s="13">
        <f t="shared" si="1537"/>
        <v>4350</v>
      </c>
      <c r="M307" s="40">
        <v>0</v>
      </c>
      <c r="N307" s="13">
        <f t="shared" si="1538"/>
        <v>4350</v>
      </c>
      <c r="O307" s="40">
        <v>0</v>
      </c>
      <c r="P307" s="13">
        <f t="shared" si="1539"/>
        <v>4350</v>
      </c>
      <c r="Q307" s="40">
        <v>0</v>
      </c>
      <c r="R307" s="13">
        <f t="shared" si="1540"/>
        <v>4350</v>
      </c>
      <c r="S307" s="40">
        <v>1189</v>
      </c>
      <c r="T307" s="13">
        <f t="shared" si="1541"/>
        <v>5539</v>
      </c>
      <c r="U307" s="40">
        <v>1189</v>
      </c>
      <c r="V307" s="13">
        <f t="shared" si="1542"/>
        <v>6728</v>
      </c>
      <c r="W307" s="40"/>
      <c r="X307" s="13">
        <f t="shared" si="1543"/>
        <v>6728</v>
      </c>
      <c r="Y307" s="40"/>
      <c r="Z307" s="13">
        <f t="shared" si="1544"/>
        <v>6728</v>
      </c>
      <c r="AA307" s="40"/>
      <c r="AB307" s="13">
        <f t="shared" si="1545"/>
        <v>6728</v>
      </c>
      <c r="AC307" s="40"/>
      <c r="AD307" s="13"/>
      <c r="AE307" s="40"/>
      <c r="AF307" s="13">
        <f t="shared" si="1546"/>
        <v>0</v>
      </c>
      <c r="AG307" s="40"/>
      <c r="AH307" s="13">
        <f t="shared" si="1547"/>
        <v>0</v>
      </c>
      <c r="AI307" s="40"/>
      <c r="AJ307" s="13">
        <f t="shared" si="1548"/>
        <v>0</v>
      </c>
      <c r="AK307" s="40"/>
      <c r="AL307" s="13">
        <f t="shared" si="1549"/>
        <v>0</v>
      </c>
      <c r="AM307" s="40"/>
      <c r="AN307" s="13">
        <f t="shared" si="1550"/>
        <v>0</v>
      </c>
      <c r="AO307" s="40"/>
      <c r="AP307" s="13">
        <f t="shared" si="1551"/>
        <v>0</v>
      </c>
      <c r="AQ307" s="40"/>
      <c r="AR307" s="13">
        <f t="shared" si="1552"/>
        <v>0</v>
      </c>
      <c r="AS307" s="40"/>
      <c r="AT307" s="13">
        <f t="shared" si="1553"/>
        <v>0</v>
      </c>
      <c r="AU307" s="40"/>
      <c r="AV307" s="13">
        <f t="shared" si="1554"/>
        <v>0</v>
      </c>
      <c r="AW307" s="40"/>
      <c r="AX307" s="13">
        <f t="shared" si="1555"/>
        <v>0</v>
      </c>
      <c r="AY307" s="40"/>
      <c r="AZ307" s="13">
        <f t="shared" si="1556"/>
        <v>0</v>
      </c>
      <c r="BA307" s="40"/>
      <c r="BB307" s="13">
        <f t="shared" si="1557"/>
        <v>0</v>
      </c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</row>
    <row r="308" spans="1:114">
      <c r="A308" s="92"/>
      <c r="B308" s="92"/>
      <c r="C308" s="92"/>
      <c r="D308" s="92"/>
      <c r="E308" s="92"/>
      <c r="F308" s="92"/>
      <c r="G308" s="67" t="s">
        <v>222</v>
      </c>
      <c r="H308" s="22"/>
      <c r="I308" s="40">
        <v>0</v>
      </c>
      <c r="J308" s="13">
        <f t="shared" si="1536"/>
        <v>0</v>
      </c>
      <c r="K308" s="40">
        <v>0</v>
      </c>
      <c r="L308" s="13">
        <f t="shared" si="1537"/>
        <v>0</v>
      </c>
      <c r="M308" s="40">
        <v>0</v>
      </c>
      <c r="N308" s="13">
        <f t="shared" si="1538"/>
        <v>0</v>
      </c>
      <c r="O308" s="40">
        <v>0</v>
      </c>
      <c r="P308" s="13">
        <f t="shared" si="1539"/>
        <v>0</v>
      </c>
      <c r="Q308" s="40">
        <v>0</v>
      </c>
      <c r="R308" s="13">
        <f t="shared" si="1540"/>
        <v>0</v>
      </c>
      <c r="S308" s="40">
        <v>0</v>
      </c>
      <c r="T308" s="13">
        <f t="shared" si="1541"/>
        <v>0</v>
      </c>
      <c r="U308" s="40">
        <v>0</v>
      </c>
      <c r="V308" s="13">
        <f t="shared" si="1542"/>
        <v>0</v>
      </c>
      <c r="W308" s="40">
        <v>0</v>
      </c>
      <c r="X308" s="13">
        <f t="shared" si="1543"/>
        <v>0</v>
      </c>
      <c r="Y308" s="40">
        <v>0</v>
      </c>
      <c r="Z308" s="13">
        <f t="shared" si="1544"/>
        <v>0</v>
      </c>
      <c r="AA308" s="40">
        <v>0</v>
      </c>
      <c r="AB308" s="13">
        <f t="shared" si="1545"/>
        <v>0</v>
      </c>
      <c r="AC308" s="40">
        <v>0</v>
      </c>
      <c r="AD308" s="13">
        <f t="shared" si="1558"/>
        <v>0</v>
      </c>
      <c r="AE308" s="40">
        <v>0</v>
      </c>
      <c r="AF308" s="13">
        <f t="shared" si="1546"/>
        <v>0</v>
      </c>
      <c r="AG308" s="40">
        <v>0</v>
      </c>
      <c r="AH308" s="13">
        <f t="shared" si="1547"/>
        <v>0</v>
      </c>
      <c r="AI308" s="40">
        <v>0</v>
      </c>
      <c r="AJ308" s="13">
        <f t="shared" si="1548"/>
        <v>0</v>
      </c>
      <c r="AK308" s="40">
        <v>0</v>
      </c>
      <c r="AL308" s="13">
        <f t="shared" si="1549"/>
        <v>0</v>
      </c>
      <c r="AM308" s="40">
        <v>0</v>
      </c>
      <c r="AN308" s="13">
        <f t="shared" si="1550"/>
        <v>0</v>
      </c>
      <c r="AO308" s="40">
        <v>0</v>
      </c>
      <c r="AP308" s="13">
        <f t="shared" si="1551"/>
        <v>0</v>
      </c>
      <c r="AQ308" s="40">
        <v>0</v>
      </c>
      <c r="AR308" s="13">
        <f t="shared" si="1552"/>
        <v>0</v>
      </c>
      <c r="AS308" s="40">
        <v>0</v>
      </c>
      <c r="AT308" s="13">
        <f t="shared" si="1553"/>
        <v>0</v>
      </c>
      <c r="AU308" s="40">
        <v>0</v>
      </c>
      <c r="AV308" s="13">
        <f t="shared" si="1554"/>
        <v>0</v>
      </c>
      <c r="AW308" s="40">
        <v>0</v>
      </c>
      <c r="AX308" s="13">
        <f t="shared" si="1555"/>
        <v>0</v>
      </c>
      <c r="AY308" s="40">
        <v>0</v>
      </c>
      <c r="AZ308" s="13">
        <f t="shared" si="1556"/>
        <v>0</v>
      </c>
      <c r="BA308" s="40">
        <v>0</v>
      </c>
      <c r="BB308" s="13">
        <f t="shared" si="1557"/>
        <v>0</v>
      </c>
      <c r="BC308" s="91"/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</row>
    <row r="309" spans="1:114">
      <c r="A309" s="12"/>
      <c r="B309" s="12"/>
      <c r="C309" s="12"/>
      <c r="D309" s="12"/>
      <c r="E309" s="12"/>
      <c r="F309" s="12"/>
      <c r="G309" s="67" t="s">
        <v>223</v>
      </c>
      <c r="H309" s="22"/>
      <c r="I309" s="40"/>
      <c r="J309" s="13">
        <f t="shared" si="1536"/>
        <v>0</v>
      </c>
      <c r="K309" s="40"/>
      <c r="L309" s="13">
        <f t="shared" si="1537"/>
        <v>0</v>
      </c>
      <c r="M309" s="40"/>
      <c r="N309" s="13">
        <f t="shared" si="1538"/>
        <v>0</v>
      </c>
      <c r="O309" s="40"/>
      <c r="P309" s="13">
        <f t="shared" si="1539"/>
        <v>0</v>
      </c>
      <c r="Q309" s="40"/>
      <c r="R309" s="13">
        <f t="shared" si="1540"/>
        <v>0</v>
      </c>
      <c r="S309" s="40"/>
      <c r="T309" s="13">
        <f t="shared" si="1541"/>
        <v>0</v>
      </c>
      <c r="U309" s="40"/>
      <c r="V309" s="13">
        <f t="shared" si="1542"/>
        <v>0</v>
      </c>
      <c r="W309" s="40"/>
      <c r="X309" s="13">
        <f t="shared" si="1543"/>
        <v>0</v>
      </c>
      <c r="Y309" s="40"/>
      <c r="Z309" s="13">
        <f t="shared" si="1544"/>
        <v>0</v>
      </c>
      <c r="AA309" s="40"/>
      <c r="AB309" s="13">
        <f t="shared" si="1545"/>
        <v>0</v>
      </c>
      <c r="AC309" s="40"/>
      <c r="AD309" s="13">
        <f t="shared" si="1558"/>
        <v>0</v>
      </c>
      <c r="AE309" s="40"/>
      <c r="AF309" s="13">
        <f t="shared" si="1546"/>
        <v>0</v>
      </c>
      <c r="AG309" s="40"/>
      <c r="AH309" s="13">
        <f t="shared" si="1547"/>
        <v>0</v>
      </c>
      <c r="AI309" s="40"/>
      <c r="AJ309" s="13">
        <f t="shared" si="1548"/>
        <v>0</v>
      </c>
      <c r="AK309" s="40"/>
      <c r="AL309" s="13">
        <f t="shared" si="1549"/>
        <v>0</v>
      </c>
      <c r="AM309" s="40"/>
      <c r="AN309" s="13">
        <f t="shared" si="1550"/>
        <v>0</v>
      </c>
      <c r="AO309" s="40"/>
      <c r="AP309" s="13">
        <f t="shared" si="1551"/>
        <v>0</v>
      </c>
      <c r="AQ309" s="40"/>
      <c r="AR309" s="13">
        <f t="shared" si="1552"/>
        <v>0</v>
      </c>
      <c r="AS309" s="40"/>
      <c r="AT309" s="13">
        <f t="shared" si="1553"/>
        <v>0</v>
      </c>
      <c r="AU309" s="40"/>
      <c r="AV309" s="13">
        <f t="shared" si="1554"/>
        <v>0</v>
      </c>
      <c r="AW309" s="40"/>
      <c r="AX309" s="13">
        <f t="shared" si="1555"/>
        <v>0</v>
      </c>
      <c r="AY309" s="40"/>
      <c r="AZ309" s="13">
        <f t="shared" si="1556"/>
        <v>0</v>
      </c>
      <c r="BA309" s="40"/>
      <c r="BB309" s="13">
        <f t="shared" si="1557"/>
        <v>0</v>
      </c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</row>
    <row r="310" spans="1:114">
      <c r="A310" s="12"/>
      <c r="B310" s="12"/>
      <c r="C310" s="12"/>
      <c r="D310" s="12"/>
      <c r="E310" s="12"/>
      <c r="F310" s="12"/>
      <c r="G310" s="67" t="s">
        <v>321</v>
      </c>
      <c r="H310" s="22"/>
      <c r="I310" s="40">
        <v>0</v>
      </c>
      <c r="J310" s="13">
        <f t="shared" si="1536"/>
        <v>0</v>
      </c>
      <c r="K310" s="40">
        <v>0</v>
      </c>
      <c r="L310" s="13">
        <f t="shared" si="1537"/>
        <v>0</v>
      </c>
      <c r="M310" s="40">
        <v>0</v>
      </c>
      <c r="N310" s="13">
        <f t="shared" si="1538"/>
        <v>0</v>
      </c>
      <c r="O310" s="40">
        <v>0</v>
      </c>
      <c r="P310" s="13">
        <f t="shared" si="1539"/>
        <v>0</v>
      </c>
      <c r="Q310" s="40">
        <v>0</v>
      </c>
      <c r="R310" s="13">
        <f t="shared" si="1540"/>
        <v>0</v>
      </c>
      <c r="S310" s="40">
        <v>0</v>
      </c>
      <c r="T310" s="13">
        <f t="shared" si="1541"/>
        <v>0</v>
      </c>
      <c r="U310" s="40">
        <v>0</v>
      </c>
      <c r="V310" s="13">
        <f t="shared" si="1542"/>
        <v>0</v>
      </c>
      <c r="W310" s="40">
        <v>0</v>
      </c>
      <c r="X310" s="13">
        <f t="shared" si="1543"/>
        <v>0</v>
      </c>
      <c r="Y310" s="40">
        <v>0</v>
      </c>
      <c r="Z310" s="13">
        <f t="shared" si="1544"/>
        <v>0</v>
      </c>
      <c r="AA310" s="40">
        <v>0</v>
      </c>
      <c r="AB310" s="13">
        <f t="shared" si="1545"/>
        <v>0</v>
      </c>
      <c r="AC310" s="40">
        <v>22853</v>
      </c>
      <c r="AD310" s="13"/>
      <c r="AE310" s="40">
        <v>51177</v>
      </c>
      <c r="AF310" s="13">
        <f t="shared" si="1546"/>
        <v>51177</v>
      </c>
      <c r="AG310" s="40">
        <v>50165</v>
      </c>
      <c r="AH310" s="13">
        <f t="shared" si="1547"/>
        <v>101342</v>
      </c>
      <c r="AI310" s="40">
        <v>48529</v>
      </c>
      <c r="AJ310" s="13">
        <f t="shared" si="1548"/>
        <v>149871</v>
      </c>
      <c r="AK310" s="40">
        <v>47903</v>
      </c>
      <c r="AL310" s="13">
        <f t="shared" si="1549"/>
        <v>197774</v>
      </c>
      <c r="AM310" s="40">
        <v>46096</v>
      </c>
      <c r="AN310" s="13">
        <f t="shared" si="1550"/>
        <v>243870</v>
      </c>
      <c r="AO310" s="40">
        <v>44243</v>
      </c>
      <c r="AP310" s="13">
        <f t="shared" si="1551"/>
        <v>288113</v>
      </c>
      <c r="AQ310" s="40">
        <v>40740</v>
      </c>
      <c r="AR310" s="13">
        <f t="shared" si="1552"/>
        <v>328853</v>
      </c>
      <c r="AS310" s="40">
        <v>38132</v>
      </c>
      <c r="AT310" s="13">
        <f t="shared" si="1553"/>
        <v>366985</v>
      </c>
      <c r="AU310" s="40">
        <v>33148</v>
      </c>
      <c r="AV310" s="13">
        <f t="shared" si="1554"/>
        <v>400133</v>
      </c>
      <c r="AW310" s="40">
        <v>29799</v>
      </c>
      <c r="AX310" s="13">
        <f t="shared" si="1555"/>
        <v>429932</v>
      </c>
      <c r="AY310" s="40">
        <v>16135</v>
      </c>
      <c r="AZ310" s="13">
        <f t="shared" si="1556"/>
        <v>446067</v>
      </c>
      <c r="BA310" s="40">
        <v>8105</v>
      </c>
      <c r="BB310" s="13">
        <f t="shared" si="1557"/>
        <v>454172</v>
      </c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</row>
    <row r="311" spans="1:114">
      <c r="A311" s="12"/>
      <c r="B311" s="12"/>
      <c r="C311" s="12"/>
      <c r="D311" s="12"/>
      <c r="E311" s="12"/>
      <c r="F311" s="12"/>
      <c r="G311" s="67" t="s">
        <v>224</v>
      </c>
      <c r="H311" s="22"/>
      <c r="I311" s="40">
        <v>0</v>
      </c>
      <c r="J311" s="13">
        <f t="shared" si="1536"/>
        <v>0</v>
      </c>
      <c r="K311" s="40">
        <v>0</v>
      </c>
      <c r="L311" s="13">
        <f t="shared" si="1537"/>
        <v>0</v>
      </c>
      <c r="M311" s="40">
        <v>0</v>
      </c>
      <c r="N311" s="13">
        <f t="shared" si="1538"/>
        <v>0</v>
      </c>
      <c r="O311" s="40">
        <v>0</v>
      </c>
      <c r="P311" s="13">
        <f t="shared" si="1539"/>
        <v>0</v>
      </c>
      <c r="Q311" s="40">
        <v>0</v>
      </c>
      <c r="R311" s="13">
        <f t="shared" si="1540"/>
        <v>0</v>
      </c>
      <c r="S311" s="40">
        <v>0</v>
      </c>
      <c r="T311" s="13">
        <f t="shared" si="1541"/>
        <v>0</v>
      </c>
      <c r="U311" s="40">
        <v>0</v>
      </c>
      <c r="V311" s="13">
        <f t="shared" si="1542"/>
        <v>0</v>
      </c>
      <c r="W311" s="40">
        <v>0</v>
      </c>
      <c r="X311" s="13">
        <f t="shared" si="1543"/>
        <v>0</v>
      </c>
      <c r="Y311" s="40">
        <v>0</v>
      </c>
      <c r="Z311" s="13">
        <f t="shared" si="1544"/>
        <v>0</v>
      </c>
      <c r="AA311" s="40">
        <v>0</v>
      </c>
      <c r="AB311" s="13">
        <f t="shared" si="1545"/>
        <v>0</v>
      </c>
      <c r="AC311" s="40">
        <v>0</v>
      </c>
      <c r="AD311" s="13">
        <f t="shared" si="1558"/>
        <v>0</v>
      </c>
      <c r="AE311" s="40">
        <v>0</v>
      </c>
      <c r="AF311" s="13">
        <f t="shared" si="1546"/>
        <v>0</v>
      </c>
      <c r="AG311" s="40">
        <v>0</v>
      </c>
      <c r="AH311" s="13">
        <f t="shared" si="1547"/>
        <v>0</v>
      </c>
      <c r="AI311" s="40">
        <v>0</v>
      </c>
      <c r="AJ311" s="13">
        <f t="shared" si="1548"/>
        <v>0</v>
      </c>
      <c r="AK311" s="40">
        <v>0</v>
      </c>
      <c r="AL311" s="13">
        <f t="shared" si="1549"/>
        <v>0</v>
      </c>
      <c r="AM311" s="40">
        <v>0</v>
      </c>
      <c r="AN311" s="13">
        <f t="shared" si="1550"/>
        <v>0</v>
      </c>
      <c r="AO311" s="40">
        <v>0</v>
      </c>
      <c r="AP311" s="13">
        <f t="shared" si="1551"/>
        <v>0</v>
      </c>
      <c r="AQ311" s="40">
        <v>0</v>
      </c>
      <c r="AR311" s="13">
        <f t="shared" si="1552"/>
        <v>0</v>
      </c>
      <c r="AS311" s="40">
        <v>0</v>
      </c>
      <c r="AT311" s="13">
        <f t="shared" si="1553"/>
        <v>0</v>
      </c>
      <c r="AU311" s="40">
        <v>0</v>
      </c>
      <c r="AV311" s="13">
        <f t="shared" si="1554"/>
        <v>0</v>
      </c>
      <c r="AW311" s="40">
        <v>0</v>
      </c>
      <c r="AX311" s="13">
        <f t="shared" si="1555"/>
        <v>0</v>
      </c>
      <c r="AY311" s="40">
        <v>0</v>
      </c>
      <c r="AZ311" s="13">
        <f t="shared" si="1556"/>
        <v>0</v>
      </c>
      <c r="BA311" s="40">
        <v>0</v>
      </c>
      <c r="BB311" s="13">
        <f t="shared" si="1557"/>
        <v>0</v>
      </c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</row>
    <row r="312" spans="1:114">
      <c r="A312" s="12"/>
      <c r="B312" s="12"/>
      <c r="C312" s="12"/>
      <c r="D312" s="12"/>
      <c r="E312" s="12"/>
      <c r="F312" s="12"/>
      <c r="G312" s="67" t="s">
        <v>225</v>
      </c>
      <c r="H312" s="22"/>
      <c r="I312" s="40"/>
      <c r="J312" s="13">
        <f t="shared" si="1536"/>
        <v>0</v>
      </c>
      <c r="K312" s="40"/>
      <c r="L312" s="13">
        <f t="shared" si="1537"/>
        <v>0</v>
      </c>
      <c r="M312" s="40"/>
      <c r="N312" s="13">
        <f t="shared" si="1538"/>
        <v>0</v>
      </c>
      <c r="O312" s="40"/>
      <c r="P312" s="13">
        <f t="shared" si="1539"/>
        <v>0</v>
      </c>
      <c r="Q312" s="40"/>
      <c r="R312" s="13">
        <f t="shared" si="1540"/>
        <v>0</v>
      </c>
      <c r="S312" s="40"/>
      <c r="T312" s="13">
        <f t="shared" si="1541"/>
        <v>0</v>
      </c>
      <c r="U312" s="40"/>
      <c r="V312" s="13">
        <f t="shared" si="1542"/>
        <v>0</v>
      </c>
      <c r="W312" s="40"/>
      <c r="X312" s="13">
        <f t="shared" si="1543"/>
        <v>0</v>
      </c>
      <c r="Y312" s="40"/>
      <c r="Z312" s="13">
        <f t="shared" si="1544"/>
        <v>0</v>
      </c>
      <c r="AA312" s="40"/>
      <c r="AB312" s="13">
        <f t="shared" si="1545"/>
        <v>0</v>
      </c>
      <c r="AC312" s="40"/>
      <c r="AD312" s="13">
        <f t="shared" si="1558"/>
        <v>0</v>
      </c>
      <c r="AE312" s="40"/>
      <c r="AF312" s="13">
        <f t="shared" si="1546"/>
        <v>0</v>
      </c>
      <c r="AG312" s="40"/>
      <c r="AH312" s="13">
        <f t="shared" si="1547"/>
        <v>0</v>
      </c>
      <c r="AI312" s="40"/>
      <c r="AJ312" s="13">
        <f t="shared" si="1548"/>
        <v>0</v>
      </c>
      <c r="AK312" s="40"/>
      <c r="AL312" s="13">
        <f t="shared" si="1549"/>
        <v>0</v>
      </c>
      <c r="AM312" s="40"/>
      <c r="AN312" s="13">
        <f t="shared" si="1550"/>
        <v>0</v>
      </c>
      <c r="AO312" s="40"/>
      <c r="AP312" s="13">
        <f t="shared" si="1551"/>
        <v>0</v>
      </c>
      <c r="AQ312" s="40"/>
      <c r="AR312" s="13">
        <f t="shared" si="1552"/>
        <v>0</v>
      </c>
      <c r="AS312" s="40"/>
      <c r="AT312" s="13">
        <f t="shared" si="1553"/>
        <v>0</v>
      </c>
      <c r="AU312" s="40"/>
      <c r="AV312" s="13">
        <f t="shared" si="1554"/>
        <v>0</v>
      </c>
      <c r="AW312" s="40"/>
      <c r="AX312" s="13">
        <f t="shared" si="1555"/>
        <v>0</v>
      </c>
      <c r="AY312" s="40"/>
      <c r="AZ312" s="13">
        <f t="shared" si="1556"/>
        <v>0</v>
      </c>
      <c r="BA312" s="40"/>
      <c r="BB312" s="13">
        <f t="shared" si="1557"/>
        <v>0</v>
      </c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</row>
    <row r="313" spans="1:114">
      <c r="A313" s="12"/>
      <c r="B313" s="12"/>
      <c r="C313" s="12"/>
      <c r="D313" s="12"/>
      <c r="E313" s="12"/>
      <c r="F313" s="12"/>
      <c r="G313" s="63" t="s">
        <v>226</v>
      </c>
      <c r="H313" s="19"/>
      <c r="I313" s="39"/>
      <c r="J313" s="13">
        <f t="shared" si="1536"/>
        <v>0</v>
      </c>
      <c r="K313" s="39"/>
      <c r="L313" s="13">
        <f t="shared" si="1537"/>
        <v>0</v>
      </c>
      <c r="M313" s="39"/>
      <c r="N313" s="13">
        <f t="shared" si="1538"/>
        <v>0</v>
      </c>
      <c r="O313" s="39"/>
      <c r="P313" s="13">
        <f t="shared" si="1539"/>
        <v>0</v>
      </c>
      <c r="Q313" s="39"/>
      <c r="R313" s="13">
        <f t="shared" si="1540"/>
        <v>0</v>
      </c>
      <c r="S313" s="39"/>
      <c r="T313" s="13">
        <f t="shared" si="1541"/>
        <v>0</v>
      </c>
      <c r="U313" s="39"/>
      <c r="V313" s="13">
        <f t="shared" si="1542"/>
        <v>0</v>
      </c>
      <c r="W313" s="39"/>
      <c r="X313" s="13">
        <f t="shared" si="1543"/>
        <v>0</v>
      </c>
      <c r="Y313" s="39"/>
      <c r="Z313" s="13">
        <f t="shared" si="1544"/>
        <v>0</v>
      </c>
      <c r="AA313" s="39"/>
      <c r="AB313" s="13">
        <f t="shared" si="1545"/>
        <v>0</v>
      </c>
      <c r="AC313" s="39"/>
      <c r="AD313" s="13">
        <f t="shared" si="1558"/>
        <v>0</v>
      </c>
      <c r="AE313" s="39"/>
      <c r="AF313" s="13">
        <f t="shared" si="1546"/>
        <v>0</v>
      </c>
      <c r="AG313" s="39"/>
      <c r="AH313" s="13">
        <f t="shared" si="1547"/>
        <v>0</v>
      </c>
      <c r="AI313" s="39"/>
      <c r="AJ313" s="13">
        <f t="shared" si="1548"/>
        <v>0</v>
      </c>
      <c r="AK313" s="39"/>
      <c r="AL313" s="13">
        <f t="shared" si="1549"/>
        <v>0</v>
      </c>
      <c r="AM313" s="39"/>
      <c r="AN313" s="13">
        <f t="shared" si="1550"/>
        <v>0</v>
      </c>
      <c r="AO313" s="39"/>
      <c r="AP313" s="13">
        <f t="shared" si="1551"/>
        <v>0</v>
      </c>
      <c r="AQ313" s="39"/>
      <c r="AR313" s="13">
        <f t="shared" si="1552"/>
        <v>0</v>
      </c>
      <c r="AS313" s="39"/>
      <c r="AT313" s="13">
        <f t="shared" si="1553"/>
        <v>0</v>
      </c>
      <c r="AU313" s="39"/>
      <c r="AV313" s="13">
        <f t="shared" si="1554"/>
        <v>0</v>
      </c>
      <c r="AW313" s="39"/>
      <c r="AX313" s="13">
        <f t="shared" si="1555"/>
        <v>0</v>
      </c>
      <c r="AY313" s="39"/>
      <c r="AZ313" s="13">
        <f t="shared" si="1556"/>
        <v>0</v>
      </c>
      <c r="BA313" s="39"/>
      <c r="BB313" s="13">
        <f t="shared" si="1557"/>
        <v>0</v>
      </c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</row>
    <row r="314" spans="1:114">
      <c r="A314" s="12"/>
      <c r="B314" s="12"/>
      <c r="C314" s="12"/>
      <c r="D314" s="12"/>
      <c r="E314" s="12"/>
      <c r="F314" s="12"/>
      <c r="G314" s="67" t="s">
        <v>307</v>
      </c>
      <c r="H314" s="68"/>
      <c r="I314" s="41">
        <v>0</v>
      </c>
      <c r="J314" s="13">
        <f t="shared" si="1536"/>
        <v>0</v>
      </c>
      <c r="K314" s="41">
        <v>0</v>
      </c>
      <c r="L314" s="13">
        <f t="shared" si="1537"/>
        <v>0</v>
      </c>
      <c r="M314" s="41">
        <v>0</v>
      </c>
      <c r="N314" s="13">
        <f t="shared" si="1538"/>
        <v>0</v>
      </c>
      <c r="O314" s="41">
        <v>0</v>
      </c>
      <c r="P314" s="13">
        <f t="shared" si="1539"/>
        <v>0</v>
      </c>
      <c r="Q314" s="41">
        <v>0</v>
      </c>
      <c r="R314" s="13">
        <f t="shared" si="1540"/>
        <v>0</v>
      </c>
      <c r="S314" s="41">
        <v>0</v>
      </c>
      <c r="T314" s="13">
        <f t="shared" si="1541"/>
        <v>0</v>
      </c>
      <c r="U314" s="41">
        <v>0</v>
      </c>
      <c r="V314" s="13">
        <f t="shared" si="1542"/>
        <v>0</v>
      </c>
      <c r="W314" s="41">
        <v>0</v>
      </c>
      <c r="X314" s="13">
        <f t="shared" si="1543"/>
        <v>0</v>
      </c>
      <c r="Y314" s="41">
        <v>0</v>
      </c>
      <c r="Z314" s="13">
        <f t="shared" si="1544"/>
        <v>0</v>
      </c>
      <c r="AA314" s="41">
        <v>0</v>
      </c>
      <c r="AB314" s="13">
        <f t="shared" si="1545"/>
        <v>0</v>
      </c>
      <c r="AC314" s="41">
        <v>0</v>
      </c>
      <c r="AD314" s="13">
        <f t="shared" si="1558"/>
        <v>0</v>
      </c>
      <c r="AE314" s="41">
        <v>0</v>
      </c>
      <c r="AF314" s="13">
        <f t="shared" si="1546"/>
        <v>0</v>
      </c>
      <c r="AG314" s="41">
        <v>0</v>
      </c>
      <c r="AH314" s="13">
        <f t="shared" si="1547"/>
        <v>0</v>
      </c>
      <c r="AI314" s="41">
        <v>0</v>
      </c>
      <c r="AJ314" s="13">
        <f t="shared" si="1548"/>
        <v>0</v>
      </c>
      <c r="AK314" s="41">
        <v>0</v>
      </c>
      <c r="AL314" s="13">
        <f t="shared" si="1549"/>
        <v>0</v>
      </c>
      <c r="AM314" s="41">
        <v>0</v>
      </c>
      <c r="AN314" s="13">
        <f t="shared" si="1550"/>
        <v>0</v>
      </c>
      <c r="AO314" s="41">
        <v>0</v>
      </c>
      <c r="AP314" s="13">
        <f t="shared" si="1551"/>
        <v>0</v>
      </c>
      <c r="AQ314" s="41">
        <v>0</v>
      </c>
      <c r="AR314" s="13">
        <f t="shared" si="1552"/>
        <v>0</v>
      </c>
      <c r="AS314" s="41">
        <v>0</v>
      </c>
      <c r="AT314" s="13">
        <f t="shared" si="1553"/>
        <v>0</v>
      </c>
      <c r="AU314" s="41">
        <v>0</v>
      </c>
      <c r="AV314" s="13">
        <f t="shared" si="1554"/>
        <v>0</v>
      </c>
      <c r="AW314" s="41">
        <v>0</v>
      </c>
      <c r="AX314" s="13">
        <f t="shared" si="1555"/>
        <v>0</v>
      </c>
      <c r="AY314" s="41">
        <v>0</v>
      </c>
      <c r="AZ314" s="13">
        <f t="shared" si="1556"/>
        <v>0</v>
      </c>
      <c r="BA314" s="41">
        <v>0</v>
      </c>
      <c r="BB314" s="13">
        <f t="shared" si="1557"/>
        <v>0</v>
      </c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</row>
    <row r="315" spans="1:114" hidden="1">
      <c r="A315" s="12"/>
      <c r="B315" s="12"/>
      <c r="C315" s="12"/>
      <c r="D315" s="12"/>
      <c r="E315" s="12"/>
      <c r="F315" s="12"/>
      <c r="G315" s="63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</row>
    <row r="316" spans="1:114" hidden="1">
      <c r="A316" s="12"/>
      <c r="B316" s="12"/>
      <c r="C316" s="12"/>
      <c r="D316" s="12"/>
      <c r="E316" s="12"/>
      <c r="F316" s="12"/>
      <c r="G316" s="63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</row>
    <row r="317" spans="1:114" hidden="1">
      <c r="A317" s="12"/>
      <c r="B317" s="12"/>
      <c r="C317" s="12"/>
      <c r="D317" s="12"/>
      <c r="E317" s="12"/>
      <c r="F317" s="12"/>
      <c r="G317" s="63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</row>
    <row r="318" spans="1:114" hidden="1">
      <c r="A318" s="12"/>
      <c r="B318" s="12"/>
      <c r="C318" s="12"/>
      <c r="D318" s="12"/>
      <c r="E318" s="12"/>
      <c r="F318" s="12"/>
      <c r="G318" s="63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</row>
    <row r="319" spans="1:114" hidden="1">
      <c r="A319" s="12"/>
      <c r="B319" s="12"/>
      <c r="C319" s="12"/>
      <c r="D319" s="12"/>
      <c r="E319" s="12"/>
      <c r="F319" s="12"/>
      <c r="G319" s="63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</row>
    <row r="320" spans="1:114" hidden="1">
      <c r="A320" s="12"/>
      <c r="B320" s="12"/>
      <c r="C320" s="12"/>
      <c r="D320" s="12"/>
      <c r="E320" s="12"/>
      <c r="F320" s="12"/>
      <c r="G320" s="63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</row>
    <row r="321" spans="1:114">
      <c r="A321" s="12"/>
      <c r="B321" s="12"/>
      <c r="C321" s="12"/>
      <c r="D321" s="12"/>
      <c r="E321" s="12"/>
      <c r="F321" s="12"/>
      <c r="G321" s="67" t="s">
        <v>227</v>
      </c>
      <c r="H321" s="22"/>
      <c r="I321" s="40">
        <v>176964</v>
      </c>
      <c r="J321" s="13">
        <f>H321+I321</f>
        <v>176964</v>
      </c>
      <c r="K321" s="40">
        <v>240735</v>
      </c>
      <c r="L321" s="13">
        <f>J321+K321</f>
        <v>417699</v>
      </c>
      <c r="M321" s="40">
        <v>118076</v>
      </c>
      <c r="N321" s="13">
        <f>L321+M321</f>
        <v>535775</v>
      </c>
      <c r="O321" s="40">
        <v>93795</v>
      </c>
      <c r="P321" s="13">
        <f>N321+O321</f>
        <v>629570</v>
      </c>
      <c r="Q321" s="40">
        <v>33032</v>
      </c>
      <c r="R321" s="13">
        <f>P321+Q321</f>
        <v>662602</v>
      </c>
      <c r="S321" s="40">
        <v>7695</v>
      </c>
      <c r="T321" s="13">
        <f>R321+S321</f>
        <v>670297</v>
      </c>
      <c r="U321" s="40">
        <v>6159</v>
      </c>
      <c r="V321" s="13">
        <f>T321+U321</f>
        <v>676456</v>
      </c>
      <c r="W321" s="40">
        <v>4637</v>
      </c>
      <c r="X321" s="13">
        <f>V321+W321</f>
        <v>681093</v>
      </c>
      <c r="Y321" s="40">
        <v>313750</v>
      </c>
      <c r="Z321" s="13">
        <f>X321+Y321</f>
        <v>994843</v>
      </c>
      <c r="AA321" s="40">
        <v>319931</v>
      </c>
      <c r="AB321" s="13">
        <f>Z321+AA321</f>
        <v>1314774</v>
      </c>
      <c r="AC321" s="40">
        <v>273981</v>
      </c>
      <c r="AD321" s="13"/>
      <c r="AE321" s="40">
        <v>257420</v>
      </c>
      <c r="AF321" s="13">
        <f>AD321+AE321</f>
        <v>257420</v>
      </c>
      <c r="AG321" s="40">
        <v>239889</v>
      </c>
      <c r="AH321" s="13">
        <f>AF321+AG321</f>
        <v>497309</v>
      </c>
      <c r="AI321" s="40">
        <v>113272</v>
      </c>
      <c r="AJ321" s="13">
        <f>AH321+AI321</f>
        <v>610581</v>
      </c>
      <c r="AK321" s="40">
        <v>88184</v>
      </c>
      <c r="AL321" s="13">
        <f>AJ321+AK321</f>
        <v>698765</v>
      </c>
      <c r="AM321" s="40">
        <v>28000</v>
      </c>
      <c r="AN321" s="13">
        <f>AL321+AM321</f>
        <v>726765</v>
      </c>
      <c r="AO321" s="40">
        <v>9027</v>
      </c>
      <c r="AP321" s="13">
        <f>AN321+AO321</f>
        <v>735792</v>
      </c>
      <c r="AQ321" s="40">
        <v>5932</v>
      </c>
      <c r="AR321" s="13">
        <f>AP321+AQ321</f>
        <v>741724</v>
      </c>
      <c r="AS321" s="40">
        <v>21370</v>
      </c>
      <c r="AT321" s="13">
        <f>AR321+AS321</f>
        <v>763094</v>
      </c>
      <c r="AU321" s="40">
        <v>529135</v>
      </c>
      <c r="AV321" s="13">
        <f>AT321+AU321</f>
        <v>1292229</v>
      </c>
      <c r="AW321" s="40">
        <v>494065</v>
      </c>
      <c r="AX321" s="13">
        <f>AV321+AW321</f>
        <v>1786294</v>
      </c>
      <c r="AY321" s="40">
        <v>239649</v>
      </c>
      <c r="AZ321" s="13">
        <f>AX321+AY321</f>
        <v>2025943</v>
      </c>
      <c r="BA321" s="40">
        <v>236701</v>
      </c>
      <c r="BB321" s="13">
        <f>AZ321+BA321</f>
        <v>2262644</v>
      </c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</row>
    <row r="322" spans="1:114" ht="15.75">
      <c r="A322" s="8"/>
      <c r="B322" s="8"/>
      <c r="C322" s="8"/>
      <c r="D322" s="8"/>
      <c r="E322" s="8"/>
      <c r="F322" s="8"/>
      <c r="G322" s="66" t="s">
        <v>228</v>
      </c>
      <c r="H322" s="17">
        <f t="shared" ref="H322:N322" si="1559">+H323+H324+H325+H326</f>
        <v>0</v>
      </c>
      <c r="I322" s="17">
        <f t="shared" si="1559"/>
        <v>0</v>
      </c>
      <c r="J322" s="17">
        <f t="shared" si="1559"/>
        <v>0</v>
      </c>
      <c r="K322" s="17">
        <f t="shared" si="1559"/>
        <v>0</v>
      </c>
      <c r="L322" s="17">
        <f t="shared" si="1559"/>
        <v>0</v>
      </c>
      <c r="M322" s="17">
        <f t="shared" si="1559"/>
        <v>0</v>
      </c>
      <c r="N322" s="17">
        <f t="shared" si="1559"/>
        <v>0</v>
      </c>
      <c r="O322" s="17">
        <f t="shared" ref="O322:T322" si="1560">+O323+O324+O325+O326</f>
        <v>0</v>
      </c>
      <c r="P322" s="17">
        <f t="shared" si="1560"/>
        <v>0</v>
      </c>
      <c r="Q322" s="17">
        <f t="shared" si="1560"/>
        <v>0</v>
      </c>
      <c r="R322" s="17">
        <f t="shared" si="1560"/>
        <v>0</v>
      </c>
      <c r="S322" s="17">
        <f t="shared" si="1560"/>
        <v>0</v>
      </c>
      <c r="T322" s="17">
        <f t="shared" si="1560"/>
        <v>0</v>
      </c>
      <c r="U322" s="17">
        <f t="shared" ref="U322:Z322" si="1561">+U323+U324+U325+U326</f>
        <v>0</v>
      </c>
      <c r="V322" s="17">
        <f t="shared" si="1561"/>
        <v>0</v>
      </c>
      <c r="W322" s="17">
        <f t="shared" si="1561"/>
        <v>0</v>
      </c>
      <c r="X322" s="17">
        <f t="shared" si="1561"/>
        <v>0</v>
      </c>
      <c r="Y322" s="17">
        <f t="shared" si="1561"/>
        <v>0</v>
      </c>
      <c r="Z322" s="17">
        <f t="shared" si="1561"/>
        <v>0</v>
      </c>
      <c r="AA322" s="17">
        <f t="shared" ref="AA322:AF322" si="1562">+AA323+AA324+AA325+AA326</f>
        <v>0</v>
      </c>
      <c r="AB322" s="17">
        <f t="shared" si="1562"/>
        <v>0</v>
      </c>
      <c r="AC322" s="17">
        <f t="shared" si="1562"/>
        <v>0</v>
      </c>
      <c r="AD322" s="17">
        <f t="shared" si="1562"/>
        <v>0</v>
      </c>
      <c r="AE322" s="17">
        <f t="shared" si="1562"/>
        <v>0</v>
      </c>
      <c r="AF322" s="17">
        <f t="shared" si="1562"/>
        <v>0</v>
      </c>
      <c r="AG322" s="17">
        <f t="shared" ref="AG322:AH322" si="1563">+AG323+AG324+AG325+AG326</f>
        <v>0</v>
      </c>
      <c r="AH322" s="17">
        <f t="shared" si="1563"/>
        <v>0</v>
      </c>
      <c r="AI322" s="17">
        <f t="shared" ref="AI322:AJ322" si="1564">+AI323+AI324+AI325+AI326</f>
        <v>0</v>
      </c>
      <c r="AJ322" s="17">
        <f t="shared" si="1564"/>
        <v>0</v>
      </c>
      <c r="AK322" s="17">
        <f t="shared" ref="AK322:AL322" si="1565">+AK323+AK324+AK325+AK326</f>
        <v>0</v>
      </c>
      <c r="AL322" s="17">
        <f t="shared" si="1565"/>
        <v>0</v>
      </c>
      <c r="AM322" s="17">
        <f t="shared" ref="AM322:AN322" si="1566">+AM323+AM324+AM325+AM326</f>
        <v>0</v>
      </c>
      <c r="AN322" s="17">
        <f t="shared" si="1566"/>
        <v>0</v>
      </c>
      <c r="AO322" s="17">
        <f t="shared" ref="AO322:AP322" si="1567">+AO323+AO324+AO325+AO326</f>
        <v>0</v>
      </c>
      <c r="AP322" s="17">
        <f t="shared" si="1567"/>
        <v>0</v>
      </c>
      <c r="AQ322" s="17">
        <f t="shared" ref="AQ322:AR322" si="1568">+AQ323+AQ324+AQ325+AQ326</f>
        <v>0</v>
      </c>
      <c r="AR322" s="17">
        <f t="shared" si="1568"/>
        <v>0</v>
      </c>
      <c r="AS322" s="17">
        <f t="shared" ref="AS322:AT322" si="1569">+AS323+AS324+AS325+AS326</f>
        <v>0</v>
      </c>
      <c r="AT322" s="17">
        <f t="shared" si="1569"/>
        <v>0</v>
      </c>
      <c r="AU322" s="17">
        <f t="shared" ref="AU322:AV322" si="1570">+AU323+AU324+AU325+AU326</f>
        <v>0</v>
      </c>
      <c r="AV322" s="17">
        <f t="shared" si="1570"/>
        <v>0</v>
      </c>
      <c r="AW322" s="17">
        <f t="shared" ref="AW322:AX322" si="1571">+AW323+AW324+AW325+AW326</f>
        <v>0</v>
      </c>
      <c r="AX322" s="17">
        <f t="shared" si="1571"/>
        <v>0</v>
      </c>
      <c r="AY322" s="17">
        <f t="shared" ref="AY322:AZ322" si="1572">+AY323+AY324+AY325+AY326</f>
        <v>0</v>
      </c>
      <c r="AZ322" s="17">
        <f t="shared" si="1572"/>
        <v>0</v>
      </c>
      <c r="BA322" s="17">
        <f t="shared" ref="BA322:BB322" si="1573">+BA323+BA324+BA325+BA326</f>
        <v>0</v>
      </c>
      <c r="BB322" s="17">
        <f t="shared" si="1573"/>
        <v>0</v>
      </c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</row>
    <row r="323" spans="1:114">
      <c r="A323" s="12"/>
      <c r="B323" s="12"/>
      <c r="C323" s="12"/>
      <c r="D323" s="12"/>
      <c r="E323" s="12"/>
      <c r="F323" s="12"/>
      <c r="G323" s="67" t="s">
        <v>229</v>
      </c>
      <c r="H323" s="22"/>
      <c r="I323" s="22"/>
      <c r="J323" s="13">
        <f>H323+I323</f>
        <v>0</v>
      </c>
      <c r="K323" s="22"/>
      <c r="L323" s="13">
        <f>J323+K323</f>
        <v>0</v>
      </c>
      <c r="M323" s="22"/>
      <c r="N323" s="13">
        <f>L323+M323</f>
        <v>0</v>
      </c>
      <c r="O323" s="22"/>
      <c r="P323" s="13">
        <f>N323+O323</f>
        <v>0</v>
      </c>
      <c r="Q323" s="22"/>
      <c r="R323" s="13">
        <f>P323+Q323</f>
        <v>0</v>
      </c>
      <c r="S323" s="22"/>
      <c r="T323" s="13">
        <f>R323+S323</f>
        <v>0</v>
      </c>
      <c r="U323" s="22"/>
      <c r="V323" s="13">
        <f>T323+U323</f>
        <v>0</v>
      </c>
      <c r="W323" s="22"/>
      <c r="X323" s="13">
        <f>V323+W323</f>
        <v>0</v>
      </c>
      <c r="Y323" s="22"/>
      <c r="Z323" s="13">
        <f>X323+Y323</f>
        <v>0</v>
      </c>
      <c r="AA323" s="22"/>
      <c r="AB323" s="13">
        <f>Z323+AA323</f>
        <v>0</v>
      </c>
      <c r="AC323" s="22"/>
      <c r="AD323" s="13">
        <f>AB323+AC323</f>
        <v>0</v>
      </c>
      <c r="AE323" s="22"/>
      <c r="AF323" s="13">
        <f>AD323+AE323</f>
        <v>0</v>
      </c>
      <c r="AG323" s="22"/>
      <c r="AH323" s="13">
        <f>AF323+AG323</f>
        <v>0</v>
      </c>
      <c r="AI323" s="22"/>
      <c r="AJ323" s="13">
        <f>AH323+AI323</f>
        <v>0</v>
      </c>
      <c r="AK323" s="22"/>
      <c r="AL323" s="13">
        <f>AJ323+AK323</f>
        <v>0</v>
      </c>
      <c r="AM323" s="22"/>
      <c r="AN323" s="13">
        <f>AL323+AM323</f>
        <v>0</v>
      </c>
      <c r="AO323" s="22"/>
      <c r="AP323" s="13">
        <f>AN323+AO323</f>
        <v>0</v>
      </c>
      <c r="AQ323" s="22"/>
      <c r="AR323" s="13">
        <f>AP323+AQ323</f>
        <v>0</v>
      </c>
      <c r="AS323" s="22"/>
      <c r="AT323" s="13">
        <f>AR323+AS323</f>
        <v>0</v>
      </c>
      <c r="AU323" s="22"/>
      <c r="AV323" s="13">
        <f>AT323+AU323</f>
        <v>0</v>
      </c>
      <c r="AW323" s="22"/>
      <c r="AX323" s="13">
        <f>AV323+AW323</f>
        <v>0</v>
      </c>
      <c r="AY323" s="22"/>
      <c r="AZ323" s="13">
        <f>AX323+AY323</f>
        <v>0</v>
      </c>
      <c r="BA323" s="22"/>
      <c r="BB323" s="13">
        <f>AZ323+BA323</f>
        <v>0</v>
      </c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</row>
    <row r="324" spans="1:114">
      <c r="A324" s="12"/>
      <c r="B324" s="12"/>
      <c r="C324" s="12"/>
      <c r="D324" s="12"/>
      <c r="E324" s="12"/>
      <c r="F324" s="12"/>
      <c r="G324" s="67" t="s">
        <v>230</v>
      </c>
      <c r="H324" s="22"/>
      <c r="I324" s="22"/>
      <c r="J324" s="13">
        <f>H324+I324</f>
        <v>0</v>
      </c>
      <c r="K324" s="22"/>
      <c r="L324" s="13">
        <f>J324+K324</f>
        <v>0</v>
      </c>
      <c r="M324" s="22"/>
      <c r="N324" s="13">
        <f>L324+M324</f>
        <v>0</v>
      </c>
      <c r="O324" s="22"/>
      <c r="P324" s="13">
        <f>N324+O324</f>
        <v>0</v>
      </c>
      <c r="Q324" s="22"/>
      <c r="R324" s="13">
        <f>P324+Q324</f>
        <v>0</v>
      </c>
      <c r="S324" s="22"/>
      <c r="T324" s="13">
        <f>R324+S324</f>
        <v>0</v>
      </c>
      <c r="U324" s="22"/>
      <c r="V324" s="13">
        <f>T324+U324</f>
        <v>0</v>
      </c>
      <c r="W324" s="22"/>
      <c r="X324" s="13">
        <f>V324+W324</f>
        <v>0</v>
      </c>
      <c r="Y324" s="22"/>
      <c r="Z324" s="13">
        <f>X324+Y324</f>
        <v>0</v>
      </c>
      <c r="AA324" s="22"/>
      <c r="AB324" s="13">
        <f>Z324+AA324</f>
        <v>0</v>
      </c>
      <c r="AC324" s="22"/>
      <c r="AD324" s="13">
        <f>AB324+AC324</f>
        <v>0</v>
      </c>
      <c r="AE324" s="22"/>
      <c r="AF324" s="13">
        <f>AD324+AE324</f>
        <v>0</v>
      </c>
      <c r="AG324" s="22"/>
      <c r="AH324" s="13">
        <f>AF324+AG324</f>
        <v>0</v>
      </c>
      <c r="AI324" s="22"/>
      <c r="AJ324" s="13">
        <f>AH324+AI324</f>
        <v>0</v>
      </c>
      <c r="AK324" s="22"/>
      <c r="AL324" s="13">
        <f>AJ324+AK324</f>
        <v>0</v>
      </c>
      <c r="AM324" s="22"/>
      <c r="AN324" s="13">
        <f>AL324+AM324</f>
        <v>0</v>
      </c>
      <c r="AO324" s="22"/>
      <c r="AP324" s="13">
        <f>AN324+AO324</f>
        <v>0</v>
      </c>
      <c r="AQ324" s="22"/>
      <c r="AR324" s="13">
        <f>AP324+AQ324</f>
        <v>0</v>
      </c>
      <c r="AS324" s="22"/>
      <c r="AT324" s="13">
        <f>AR324+AS324</f>
        <v>0</v>
      </c>
      <c r="AU324" s="22"/>
      <c r="AV324" s="13">
        <f>AT324+AU324</f>
        <v>0</v>
      </c>
      <c r="AW324" s="22"/>
      <c r="AX324" s="13">
        <f>AV324+AW324</f>
        <v>0</v>
      </c>
      <c r="AY324" s="22"/>
      <c r="AZ324" s="13">
        <f>AX324+AY324</f>
        <v>0</v>
      </c>
      <c r="BA324" s="22"/>
      <c r="BB324" s="13">
        <f>AZ324+BA324</f>
        <v>0</v>
      </c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</row>
    <row r="325" spans="1:114">
      <c r="A325" s="12"/>
      <c r="B325" s="12"/>
      <c r="C325" s="12"/>
      <c r="D325" s="12"/>
      <c r="E325" s="12"/>
      <c r="F325" s="12"/>
      <c r="G325" s="67" t="s">
        <v>231</v>
      </c>
      <c r="H325" s="22"/>
      <c r="I325" s="22"/>
      <c r="J325" s="13">
        <f>H325+I325</f>
        <v>0</v>
      </c>
      <c r="K325" s="22"/>
      <c r="L325" s="13">
        <f>J325+K325</f>
        <v>0</v>
      </c>
      <c r="M325" s="22"/>
      <c r="N325" s="13">
        <f>L325+M325</f>
        <v>0</v>
      </c>
      <c r="O325" s="22"/>
      <c r="P325" s="13">
        <f>N325+O325</f>
        <v>0</v>
      </c>
      <c r="Q325" s="22"/>
      <c r="R325" s="13">
        <f>P325+Q325</f>
        <v>0</v>
      </c>
      <c r="S325" s="22"/>
      <c r="T325" s="13">
        <f>R325+S325</f>
        <v>0</v>
      </c>
      <c r="U325" s="22"/>
      <c r="V325" s="13">
        <f>T325+U325</f>
        <v>0</v>
      </c>
      <c r="W325" s="22"/>
      <c r="X325" s="13">
        <f>V325+W325</f>
        <v>0</v>
      </c>
      <c r="Y325" s="22"/>
      <c r="Z325" s="13">
        <f>X325+Y325</f>
        <v>0</v>
      </c>
      <c r="AA325" s="22"/>
      <c r="AB325" s="13">
        <f>Z325+AA325</f>
        <v>0</v>
      </c>
      <c r="AC325" s="22"/>
      <c r="AD325" s="13">
        <f>AB325+AC325</f>
        <v>0</v>
      </c>
      <c r="AE325" s="22"/>
      <c r="AF325" s="13">
        <f>AD325+AE325</f>
        <v>0</v>
      </c>
      <c r="AG325" s="22"/>
      <c r="AH325" s="13">
        <f>AF325+AG325</f>
        <v>0</v>
      </c>
      <c r="AI325" s="22"/>
      <c r="AJ325" s="13">
        <f>AH325+AI325</f>
        <v>0</v>
      </c>
      <c r="AK325" s="22"/>
      <c r="AL325" s="13">
        <f>AJ325+AK325</f>
        <v>0</v>
      </c>
      <c r="AM325" s="22"/>
      <c r="AN325" s="13">
        <f>AL325+AM325</f>
        <v>0</v>
      </c>
      <c r="AO325" s="22"/>
      <c r="AP325" s="13">
        <f>AN325+AO325</f>
        <v>0</v>
      </c>
      <c r="AQ325" s="22"/>
      <c r="AR325" s="13">
        <f>AP325+AQ325</f>
        <v>0</v>
      </c>
      <c r="AS325" s="22"/>
      <c r="AT325" s="13">
        <f>AR325+AS325</f>
        <v>0</v>
      </c>
      <c r="AU325" s="22"/>
      <c r="AV325" s="13">
        <f>AT325+AU325</f>
        <v>0</v>
      </c>
      <c r="AW325" s="22"/>
      <c r="AX325" s="13">
        <f>AV325+AW325</f>
        <v>0</v>
      </c>
      <c r="AY325" s="22"/>
      <c r="AZ325" s="13">
        <f>AX325+AY325</f>
        <v>0</v>
      </c>
      <c r="BA325" s="22"/>
      <c r="BB325" s="13">
        <f>AZ325+BA325</f>
        <v>0</v>
      </c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</row>
    <row r="326" spans="1:114">
      <c r="A326" s="12"/>
      <c r="B326" s="12"/>
      <c r="C326" s="12"/>
      <c r="D326" s="12"/>
      <c r="E326" s="12"/>
      <c r="F326" s="12"/>
      <c r="G326" s="67" t="s">
        <v>306</v>
      </c>
      <c r="H326" s="22"/>
      <c r="I326" s="22"/>
      <c r="J326" s="13">
        <f>H326+I326</f>
        <v>0</v>
      </c>
      <c r="K326" s="22"/>
      <c r="L326" s="13">
        <f>J326+K326</f>
        <v>0</v>
      </c>
      <c r="M326" s="22"/>
      <c r="N326" s="13">
        <f>L326+M326</f>
        <v>0</v>
      </c>
      <c r="O326" s="22"/>
      <c r="P326" s="13">
        <f>N326+O326</f>
        <v>0</v>
      </c>
      <c r="Q326" s="22"/>
      <c r="R326" s="13">
        <f>P326+Q326</f>
        <v>0</v>
      </c>
      <c r="S326" s="22"/>
      <c r="T326" s="13">
        <f>R326+S326</f>
        <v>0</v>
      </c>
      <c r="U326" s="22"/>
      <c r="V326" s="13">
        <f>T326+U326</f>
        <v>0</v>
      </c>
      <c r="W326" s="22"/>
      <c r="X326" s="13">
        <f>V326+W326</f>
        <v>0</v>
      </c>
      <c r="Y326" s="22"/>
      <c r="Z326" s="13">
        <f>X326+Y326</f>
        <v>0</v>
      </c>
      <c r="AA326" s="22"/>
      <c r="AB326" s="13">
        <f>Z326+AA326</f>
        <v>0</v>
      </c>
      <c r="AC326" s="22"/>
      <c r="AD326" s="13">
        <f>AB326+AC326</f>
        <v>0</v>
      </c>
      <c r="AE326" s="22"/>
      <c r="AF326" s="13">
        <f>AD326+AE326</f>
        <v>0</v>
      </c>
      <c r="AG326" s="22"/>
      <c r="AH326" s="13">
        <f>AF326+AG326</f>
        <v>0</v>
      </c>
      <c r="AI326" s="22"/>
      <c r="AJ326" s="13">
        <f>AH326+AI326</f>
        <v>0</v>
      </c>
      <c r="AK326" s="22"/>
      <c r="AL326" s="13">
        <f>AJ326+AK326</f>
        <v>0</v>
      </c>
      <c r="AM326" s="22"/>
      <c r="AN326" s="13">
        <f>AL326+AM326</f>
        <v>0</v>
      </c>
      <c r="AO326" s="22"/>
      <c r="AP326" s="13">
        <f>AN326+AO326</f>
        <v>0</v>
      </c>
      <c r="AQ326" s="22"/>
      <c r="AR326" s="13">
        <f>AP326+AQ326</f>
        <v>0</v>
      </c>
      <c r="AS326" s="22"/>
      <c r="AT326" s="13">
        <f>AR326+AS326</f>
        <v>0</v>
      </c>
      <c r="AU326" s="22"/>
      <c r="AV326" s="13">
        <f>AT326+AU326</f>
        <v>0</v>
      </c>
      <c r="AW326" s="22"/>
      <c r="AX326" s="13">
        <f>AV326+AW326</f>
        <v>0</v>
      </c>
      <c r="AY326" s="22"/>
      <c r="AZ326" s="13">
        <f>AX326+AY326</f>
        <v>0</v>
      </c>
      <c r="BA326" s="22"/>
      <c r="BB326" s="13">
        <f>AZ326+BA326</f>
        <v>0</v>
      </c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</row>
    <row r="327" spans="1:114" hidden="1">
      <c r="A327" s="12"/>
      <c r="B327" s="12"/>
      <c r="C327" s="12"/>
      <c r="D327" s="12"/>
      <c r="E327" s="12"/>
      <c r="F327" s="12"/>
      <c r="G327" s="63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</row>
    <row r="328" spans="1:114" hidden="1">
      <c r="A328" s="12"/>
      <c r="B328" s="12"/>
      <c r="C328" s="12"/>
      <c r="D328" s="12"/>
      <c r="E328" s="12"/>
      <c r="F328" s="12"/>
      <c r="G328" s="63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</row>
    <row r="329" spans="1:114" hidden="1">
      <c r="A329" s="12"/>
      <c r="B329" s="12"/>
      <c r="C329" s="12"/>
      <c r="D329" s="12"/>
      <c r="E329" s="12"/>
      <c r="F329" s="12"/>
      <c r="G329" s="63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</row>
    <row r="330" spans="1:114" hidden="1">
      <c r="A330" s="12"/>
      <c r="B330" s="12"/>
      <c r="C330" s="12"/>
      <c r="D330" s="12"/>
      <c r="E330" s="12"/>
      <c r="F330" s="12"/>
      <c r="G330" s="63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</row>
    <row r="331" spans="1:114" hidden="1">
      <c r="A331" s="12"/>
      <c r="B331" s="12"/>
      <c r="C331" s="12"/>
      <c r="D331" s="12"/>
      <c r="E331" s="12"/>
      <c r="F331" s="12"/>
      <c r="G331" s="63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</row>
    <row r="332" spans="1:114" ht="15.75">
      <c r="A332" s="8"/>
      <c r="B332" s="8"/>
      <c r="C332" s="8"/>
      <c r="D332" s="8"/>
      <c r="E332" s="8" t="s">
        <v>22</v>
      </c>
      <c r="F332" s="8"/>
      <c r="G332" s="57" t="s">
        <v>90</v>
      </c>
      <c r="H332" s="17">
        <f t="shared" ref="H332:N332" si="1574">H333+H334</f>
        <v>0</v>
      </c>
      <c r="I332" s="17">
        <f t="shared" si="1574"/>
        <v>4588</v>
      </c>
      <c r="J332" s="17">
        <f t="shared" si="1574"/>
        <v>4588</v>
      </c>
      <c r="K332" s="17">
        <f t="shared" si="1574"/>
        <v>4588</v>
      </c>
      <c r="L332" s="17">
        <f t="shared" si="1574"/>
        <v>9176</v>
      </c>
      <c r="M332" s="17">
        <f t="shared" si="1574"/>
        <v>4588</v>
      </c>
      <c r="N332" s="17">
        <f t="shared" si="1574"/>
        <v>13764</v>
      </c>
      <c r="O332" s="17">
        <f t="shared" ref="O332:T332" si="1575">O333+O334</f>
        <v>4588</v>
      </c>
      <c r="P332" s="17">
        <f t="shared" si="1575"/>
        <v>18352</v>
      </c>
      <c r="Q332" s="17">
        <f t="shared" si="1575"/>
        <v>4588</v>
      </c>
      <c r="R332" s="17">
        <f t="shared" si="1575"/>
        <v>22940</v>
      </c>
      <c r="S332" s="17">
        <f t="shared" si="1575"/>
        <v>4588</v>
      </c>
      <c r="T332" s="17">
        <f t="shared" si="1575"/>
        <v>27528</v>
      </c>
      <c r="U332" s="17">
        <f t="shared" ref="U332:Z332" si="1576">U333+U334</f>
        <v>5217</v>
      </c>
      <c r="V332" s="17">
        <f t="shared" si="1576"/>
        <v>32745</v>
      </c>
      <c r="W332" s="17">
        <f t="shared" si="1576"/>
        <v>5688</v>
      </c>
      <c r="X332" s="17">
        <f t="shared" si="1576"/>
        <v>38433</v>
      </c>
      <c r="Y332" s="17">
        <f t="shared" si="1576"/>
        <v>6788</v>
      </c>
      <c r="Z332" s="17">
        <f t="shared" si="1576"/>
        <v>45221</v>
      </c>
      <c r="AA332" s="17">
        <f t="shared" ref="AA332:AF332" si="1577">AA333+AA334</f>
        <v>8564</v>
      </c>
      <c r="AB332" s="17">
        <f t="shared" si="1577"/>
        <v>53785</v>
      </c>
      <c r="AC332" s="17">
        <f t="shared" si="1577"/>
        <v>8903</v>
      </c>
      <c r="AD332" s="17">
        <f t="shared" si="1577"/>
        <v>0</v>
      </c>
      <c r="AE332" s="17">
        <f t="shared" si="1577"/>
        <v>10488</v>
      </c>
      <c r="AF332" s="17">
        <f t="shared" si="1577"/>
        <v>10488</v>
      </c>
      <c r="AG332" s="17">
        <f t="shared" ref="AG332:AH332" si="1578">AG333+AG334</f>
        <v>10460</v>
      </c>
      <c r="AH332" s="17">
        <f t="shared" si="1578"/>
        <v>20948</v>
      </c>
      <c r="AI332" s="17">
        <f t="shared" ref="AI332:AJ332" si="1579">AI333+AI334</f>
        <v>10488</v>
      </c>
      <c r="AJ332" s="17">
        <f t="shared" si="1579"/>
        <v>31436</v>
      </c>
      <c r="AK332" s="17">
        <f t="shared" ref="AK332:AL332" si="1580">AK333+AK334</f>
        <v>11488</v>
      </c>
      <c r="AL332" s="17">
        <f t="shared" si="1580"/>
        <v>42924</v>
      </c>
      <c r="AM332" s="17">
        <f t="shared" ref="AM332:AN332" si="1581">AM333+AM334</f>
        <v>11488</v>
      </c>
      <c r="AN332" s="17">
        <f t="shared" si="1581"/>
        <v>54412</v>
      </c>
      <c r="AO332" s="17">
        <f t="shared" ref="AO332:AP332" si="1582">AO333+AO334</f>
        <v>11488</v>
      </c>
      <c r="AP332" s="17">
        <f t="shared" si="1582"/>
        <v>65900</v>
      </c>
      <c r="AQ332" s="17">
        <f t="shared" ref="AQ332:AR332" si="1583">AQ333+AQ334</f>
        <v>13228</v>
      </c>
      <c r="AR332" s="17">
        <f t="shared" si="1583"/>
        <v>79128</v>
      </c>
      <c r="AS332" s="17">
        <f t="shared" ref="AS332:AT332" si="1584">AS333+AS334</f>
        <v>13688</v>
      </c>
      <c r="AT332" s="17">
        <f t="shared" si="1584"/>
        <v>92816</v>
      </c>
      <c r="AU332" s="17">
        <f t="shared" ref="AU332:AV332" si="1585">AU333+AU334</f>
        <v>12001</v>
      </c>
      <c r="AV332" s="17">
        <f t="shared" si="1585"/>
        <v>104817</v>
      </c>
      <c r="AW332" s="17">
        <f t="shared" ref="AW332:AX332" si="1586">AW333+AW334</f>
        <v>11188</v>
      </c>
      <c r="AX332" s="17">
        <f t="shared" si="1586"/>
        <v>116005</v>
      </c>
      <c r="AY332" s="17">
        <f t="shared" ref="AY332:AZ332" si="1587">AY333+AY334</f>
        <v>11188</v>
      </c>
      <c r="AZ332" s="17">
        <f t="shared" si="1587"/>
        <v>127193</v>
      </c>
      <c r="BA332" s="17">
        <f t="shared" ref="BA332:BB332" si="1588">BA333+BA334</f>
        <v>22376</v>
      </c>
      <c r="BB332" s="17">
        <f t="shared" si="1588"/>
        <v>149569</v>
      </c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</row>
    <row r="333" spans="1:114">
      <c r="A333" s="12"/>
      <c r="B333" s="12"/>
      <c r="C333" s="12"/>
      <c r="D333" s="12"/>
      <c r="E333" s="12"/>
      <c r="F333" s="12" t="s">
        <v>24</v>
      </c>
      <c r="G333" s="63" t="s">
        <v>91</v>
      </c>
      <c r="H333" s="19"/>
      <c r="I333" s="39">
        <v>4588</v>
      </c>
      <c r="J333" s="13">
        <f>H333+I333</f>
        <v>4588</v>
      </c>
      <c r="K333" s="39">
        <v>4588</v>
      </c>
      <c r="L333" s="13">
        <f>J333+K333</f>
        <v>9176</v>
      </c>
      <c r="M333" s="39">
        <v>4588</v>
      </c>
      <c r="N333" s="13">
        <f>L333+M333</f>
        <v>13764</v>
      </c>
      <c r="O333" s="39">
        <v>4588</v>
      </c>
      <c r="P333" s="13">
        <f>N333+O333</f>
        <v>18352</v>
      </c>
      <c r="Q333" s="39">
        <v>4588</v>
      </c>
      <c r="R333" s="13">
        <f>P333+Q333</f>
        <v>22940</v>
      </c>
      <c r="S333" s="39">
        <v>4588</v>
      </c>
      <c r="T333" s="13">
        <f>R333+S333</f>
        <v>27528</v>
      </c>
      <c r="U333" s="39">
        <v>5217</v>
      </c>
      <c r="V333" s="13">
        <f>T333+U333</f>
        <v>32745</v>
      </c>
      <c r="W333" s="39">
        <v>5688</v>
      </c>
      <c r="X333" s="13">
        <f>V333+W333</f>
        <v>38433</v>
      </c>
      <c r="Y333" s="39">
        <v>6788</v>
      </c>
      <c r="Z333" s="13">
        <f>X333+Y333</f>
        <v>45221</v>
      </c>
      <c r="AA333" s="39">
        <v>8564</v>
      </c>
      <c r="AB333" s="13">
        <f>Z333+AA333</f>
        <v>53785</v>
      </c>
      <c r="AC333" s="39">
        <v>8903</v>
      </c>
      <c r="AD333" s="13"/>
      <c r="AE333" s="39">
        <v>10488</v>
      </c>
      <c r="AF333" s="13">
        <f>AD333+AE333</f>
        <v>10488</v>
      </c>
      <c r="AG333" s="39">
        <v>10460</v>
      </c>
      <c r="AH333" s="13">
        <f>AF333+AG333</f>
        <v>20948</v>
      </c>
      <c r="AI333" s="39">
        <v>10488</v>
      </c>
      <c r="AJ333" s="13">
        <f>AH333+AI333</f>
        <v>31436</v>
      </c>
      <c r="AK333" s="39">
        <v>11488</v>
      </c>
      <c r="AL333" s="13">
        <f>AJ333+AK333</f>
        <v>42924</v>
      </c>
      <c r="AM333" s="39">
        <v>11488</v>
      </c>
      <c r="AN333" s="13">
        <f>AL333+AM333</f>
        <v>54412</v>
      </c>
      <c r="AO333" s="39">
        <v>11488</v>
      </c>
      <c r="AP333" s="13">
        <f>AN333+AO333</f>
        <v>65900</v>
      </c>
      <c r="AQ333" s="39">
        <v>13228</v>
      </c>
      <c r="AR333" s="13">
        <f>AP333+AQ333</f>
        <v>79128</v>
      </c>
      <c r="AS333" s="39">
        <v>13688</v>
      </c>
      <c r="AT333" s="13">
        <f>AR333+AS333</f>
        <v>92816</v>
      </c>
      <c r="AU333" s="39">
        <v>12001</v>
      </c>
      <c r="AV333" s="13">
        <f>AT333+AU333</f>
        <v>104817</v>
      </c>
      <c r="AW333" s="39">
        <f>10795+393</f>
        <v>11188</v>
      </c>
      <c r="AX333" s="13">
        <f>AV333+AW333</f>
        <v>116005</v>
      </c>
      <c r="AY333" s="39">
        <f>10757+431</f>
        <v>11188</v>
      </c>
      <c r="AZ333" s="13">
        <f>AX333+AY333</f>
        <v>127193</v>
      </c>
      <c r="BA333" s="39">
        <v>22376</v>
      </c>
      <c r="BB333" s="13">
        <f>AZ333+BA333</f>
        <v>149569</v>
      </c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</row>
    <row r="334" spans="1:114" ht="23.1" customHeight="1">
      <c r="A334" s="12"/>
      <c r="B334" s="12"/>
      <c r="C334" s="12"/>
      <c r="D334" s="12"/>
      <c r="E334" s="12"/>
      <c r="F334" s="12"/>
      <c r="G334" s="63" t="s">
        <v>92</v>
      </c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</row>
    <row r="335" spans="1:114" ht="23.1" customHeight="1">
      <c r="A335" s="12"/>
      <c r="B335" s="12"/>
      <c r="C335" s="12"/>
      <c r="D335" s="12"/>
      <c r="E335" s="12"/>
      <c r="F335" s="12"/>
      <c r="G335" s="63" t="s">
        <v>150</v>
      </c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</row>
    <row r="336" spans="1:114" ht="23.1" customHeight="1">
      <c r="A336" s="12"/>
      <c r="B336" s="12"/>
      <c r="C336" s="12"/>
      <c r="D336" s="12"/>
      <c r="E336" s="12"/>
      <c r="F336" s="12"/>
      <c r="G336" s="63" t="s">
        <v>151</v>
      </c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</row>
    <row r="337" spans="1:114" ht="15.75">
      <c r="A337" s="8"/>
      <c r="B337" s="8"/>
      <c r="C337" s="8"/>
      <c r="D337" s="8" t="s">
        <v>94</v>
      </c>
      <c r="E337" s="8"/>
      <c r="F337" s="8"/>
      <c r="G337" s="62" t="s">
        <v>232</v>
      </c>
      <c r="H337" s="17">
        <f t="shared" ref="H337:BB337" si="1589">H338</f>
        <v>0</v>
      </c>
      <c r="I337" s="17">
        <f t="shared" si="1589"/>
        <v>0</v>
      </c>
      <c r="J337" s="17">
        <f t="shared" si="1589"/>
        <v>0</v>
      </c>
      <c r="K337" s="17">
        <f t="shared" si="1589"/>
        <v>0</v>
      </c>
      <c r="L337" s="17">
        <f t="shared" si="1589"/>
        <v>0</v>
      </c>
      <c r="M337" s="17">
        <f t="shared" si="1589"/>
        <v>0</v>
      </c>
      <c r="N337" s="17">
        <f t="shared" si="1589"/>
        <v>0</v>
      </c>
      <c r="O337" s="17">
        <f t="shared" si="1589"/>
        <v>0</v>
      </c>
      <c r="P337" s="17">
        <f t="shared" si="1589"/>
        <v>0</v>
      </c>
      <c r="Q337" s="17">
        <f t="shared" si="1589"/>
        <v>0</v>
      </c>
      <c r="R337" s="17">
        <f t="shared" si="1589"/>
        <v>0</v>
      </c>
      <c r="S337" s="17">
        <f t="shared" si="1589"/>
        <v>0</v>
      </c>
      <c r="T337" s="17">
        <f t="shared" si="1589"/>
        <v>0</v>
      </c>
      <c r="U337" s="17">
        <f t="shared" si="1589"/>
        <v>0</v>
      </c>
      <c r="V337" s="17">
        <f t="shared" si="1589"/>
        <v>0</v>
      </c>
      <c r="W337" s="17">
        <f t="shared" si="1589"/>
        <v>0</v>
      </c>
      <c r="X337" s="17">
        <f t="shared" si="1589"/>
        <v>0</v>
      </c>
      <c r="Y337" s="17">
        <f t="shared" si="1589"/>
        <v>0</v>
      </c>
      <c r="Z337" s="17">
        <f t="shared" si="1589"/>
        <v>0</v>
      </c>
      <c r="AA337" s="17">
        <f t="shared" si="1589"/>
        <v>0</v>
      </c>
      <c r="AB337" s="17">
        <f t="shared" si="1589"/>
        <v>0</v>
      </c>
      <c r="AC337" s="17">
        <f t="shared" si="1589"/>
        <v>9989</v>
      </c>
      <c r="AD337" s="17">
        <f t="shared" si="1589"/>
        <v>0</v>
      </c>
      <c r="AE337" s="17">
        <f t="shared" si="1589"/>
        <v>0</v>
      </c>
      <c r="AF337" s="17">
        <f t="shared" si="1589"/>
        <v>0</v>
      </c>
      <c r="AG337" s="17">
        <f t="shared" si="1589"/>
        <v>0</v>
      </c>
      <c r="AH337" s="17">
        <f t="shared" si="1589"/>
        <v>0</v>
      </c>
      <c r="AI337" s="17">
        <f t="shared" si="1589"/>
        <v>0</v>
      </c>
      <c r="AJ337" s="17">
        <f t="shared" si="1589"/>
        <v>0</v>
      </c>
      <c r="AK337" s="17">
        <f t="shared" si="1589"/>
        <v>0</v>
      </c>
      <c r="AL337" s="17">
        <f t="shared" si="1589"/>
        <v>0</v>
      </c>
      <c r="AM337" s="17">
        <f t="shared" si="1589"/>
        <v>0</v>
      </c>
      <c r="AN337" s="17">
        <f t="shared" si="1589"/>
        <v>0</v>
      </c>
      <c r="AO337" s="17">
        <f t="shared" si="1589"/>
        <v>0</v>
      </c>
      <c r="AP337" s="17">
        <f t="shared" si="1589"/>
        <v>0</v>
      </c>
      <c r="AQ337" s="17">
        <f t="shared" si="1589"/>
        <v>0</v>
      </c>
      <c r="AR337" s="17">
        <f t="shared" si="1589"/>
        <v>0</v>
      </c>
      <c r="AS337" s="17">
        <f t="shared" si="1589"/>
        <v>0</v>
      </c>
      <c r="AT337" s="17">
        <f t="shared" si="1589"/>
        <v>0</v>
      </c>
      <c r="AU337" s="17">
        <f t="shared" si="1589"/>
        <v>0</v>
      </c>
      <c r="AV337" s="17">
        <f t="shared" si="1589"/>
        <v>0</v>
      </c>
      <c r="AW337" s="17">
        <f t="shared" si="1589"/>
        <v>0</v>
      </c>
      <c r="AX337" s="17">
        <f t="shared" si="1589"/>
        <v>0</v>
      </c>
      <c r="AY337" s="17">
        <f t="shared" si="1589"/>
        <v>0</v>
      </c>
      <c r="AZ337" s="17">
        <f t="shared" si="1589"/>
        <v>0</v>
      </c>
      <c r="BA337" s="17">
        <f t="shared" si="1589"/>
        <v>0</v>
      </c>
      <c r="BB337" s="17">
        <f t="shared" si="1589"/>
        <v>0</v>
      </c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</row>
    <row r="338" spans="1:114" ht="15.75">
      <c r="A338" s="8"/>
      <c r="B338" s="8"/>
      <c r="C338" s="8"/>
      <c r="D338" s="8">
        <v>71</v>
      </c>
      <c r="E338" s="8"/>
      <c r="F338" s="8"/>
      <c r="G338" s="62" t="s">
        <v>189</v>
      </c>
      <c r="H338" s="17">
        <f t="shared" ref="H338:N338" si="1590">H339+H344</f>
        <v>0</v>
      </c>
      <c r="I338" s="17">
        <f t="shared" si="1590"/>
        <v>0</v>
      </c>
      <c r="J338" s="17">
        <f t="shared" si="1590"/>
        <v>0</v>
      </c>
      <c r="K338" s="17">
        <f t="shared" si="1590"/>
        <v>0</v>
      </c>
      <c r="L338" s="17">
        <f t="shared" si="1590"/>
        <v>0</v>
      </c>
      <c r="M338" s="17">
        <f t="shared" si="1590"/>
        <v>0</v>
      </c>
      <c r="N338" s="17">
        <f t="shared" si="1590"/>
        <v>0</v>
      </c>
      <c r="O338" s="17">
        <f t="shared" ref="O338:T338" si="1591">O339+O344</f>
        <v>0</v>
      </c>
      <c r="P338" s="17">
        <f t="shared" si="1591"/>
        <v>0</v>
      </c>
      <c r="Q338" s="17">
        <f t="shared" si="1591"/>
        <v>0</v>
      </c>
      <c r="R338" s="17">
        <f t="shared" si="1591"/>
        <v>0</v>
      </c>
      <c r="S338" s="17">
        <f t="shared" si="1591"/>
        <v>0</v>
      </c>
      <c r="T338" s="17">
        <f t="shared" si="1591"/>
        <v>0</v>
      </c>
      <c r="U338" s="17">
        <f t="shared" ref="U338:Z338" si="1592">U339+U344</f>
        <v>0</v>
      </c>
      <c r="V338" s="17">
        <f t="shared" si="1592"/>
        <v>0</v>
      </c>
      <c r="W338" s="17">
        <f t="shared" si="1592"/>
        <v>0</v>
      </c>
      <c r="X338" s="17">
        <f t="shared" si="1592"/>
        <v>0</v>
      </c>
      <c r="Y338" s="17">
        <f t="shared" si="1592"/>
        <v>0</v>
      </c>
      <c r="Z338" s="17">
        <f t="shared" si="1592"/>
        <v>0</v>
      </c>
      <c r="AA338" s="17">
        <f t="shared" ref="AA338:AF338" si="1593">AA339+AA344</f>
        <v>0</v>
      </c>
      <c r="AB338" s="17">
        <f t="shared" si="1593"/>
        <v>0</v>
      </c>
      <c r="AC338" s="17">
        <f t="shared" si="1593"/>
        <v>9989</v>
      </c>
      <c r="AD338" s="17">
        <f t="shared" si="1593"/>
        <v>0</v>
      </c>
      <c r="AE338" s="17">
        <f t="shared" si="1593"/>
        <v>0</v>
      </c>
      <c r="AF338" s="17">
        <f t="shared" si="1593"/>
        <v>0</v>
      </c>
      <c r="AG338" s="17">
        <f t="shared" ref="AG338:AH338" si="1594">AG339+AG344</f>
        <v>0</v>
      </c>
      <c r="AH338" s="17">
        <f t="shared" si="1594"/>
        <v>0</v>
      </c>
      <c r="AI338" s="17">
        <f t="shared" ref="AI338:AJ338" si="1595">AI339+AI344</f>
        <v>0</v>
      </c>
      <c r="AJ338" s="17">
        <f t="shared" si="1595"/>
        <v>0</v>
      </c>
      <c r="AK338" s="17">
        <f t="shared" ref="AK338:AL338" si="1596">AK339+AK344</f>
        <v>0</v>
      </c>
      <c r="AL338" s="17">
        <f t="shared" si="1596"/>
        <v>0</v>
      </c>
      <c r="AM338" s="17">
        <f t="shared" ref="AM338:AN338" si="1597">AM339+AM344</f>
        <v>0</v>
      </c>
      <c r="AN338" s="17">
        <f t="shared" si="1597"/>
        <v>0</v>
      </c>
      <c r="AO338" s="17">
        <f t="shared" ref="AO338:AP338" si="1598">AO339+AO344</f>
        <v>0</v>
      </c>
      <c r="AP338" s="17">
        <f t="shared" si="1598"/>
        <v>0</v>
      </c>
      <c r="AQ338" s="17">
        <f t="shared" ref="AQ338:AR338" si="1599">AQ339+AQ344</f>
        <v>0</v>
      </c>
      <c r="AR338" s="17">
        <f t="shared" si="1599"/>
        <v>0</v>
      </c>
      <c r="AS338" s="17">
        <f t="shared" ref="AS338:AT338" si="1600">AS339+AS344</f>
        <v>0</v>
      </c>
      <c r="AT338" s="17">
        <f t="shared" si="1600"/>
        <v>0</v>
      </c>
      <c r="AU338" s="17">
        <f t="shared" ref="AU338:AV338" si="1601">AU339+AU344</f>
        <v>0</v>
      </c>
      <c r="AV338" s="17">
        <f t="shared" si="1601"/>
        <v>0</v>
      </c>
      <c r="AW338" s="17">
        <f t="shared" ref="AW338:AX338" si="1602">AW339+AW344</f>
        <v>0</v>
      </c>
      <c r="AX338" s="17">
        <f t="shared" si="1602"/>
        <v>0</v>
      </c>
      <c r="AY338" s="17">
        <f t="shared" ref="AY338:AZ338" si="1603">AY339+AY344</f>
        <v>0</v>
      </c>
      <c r="AZ338" s="17">
        <f t="shared" si="1603"/>
        <v>0</v>
      </c>
      <c r="BA338" s="17">
        <f t="shared" ref="BA338:BB338" si="1604">BA339+BA344</f>
        <v>0</v>
      </c>
      <c r="BB338" s="17">
        <f t="shared" si="1604"/>
        <v>0</v>
      </c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</row>
    <row r="339" spans="1:114" ht="23.1" customHeight="1">
      <c r="A339" s="8"/>
      <c r="B339" s="8"/>
      <c r="C339" s="8"/>
      <c r="D339" s="8"/>
      <c r="E339" s="8" t="s">
        <v>24</v>
      </c>
      <c r="F339" s="8"/>
      <c r="G339" s="57" t="s">
        <v>190</v>
      </c>
      <c r="H339" s="17">
        <f t="shared" ref="H339:N339" si="1605">H340+H341+H342+H343</f>
        <v>0</v>
      </c>
      <c r="I339" s="17">
        <f t="shared" si="1605"/>
        <v>0</v>
      </c>
      <c r="J339" s="17">
        <f t="shared" si="1605"/>
        <v>0</v>
      </c>
      <c r="K339" s="17">
        <f t="shared" si="1605"/>
        <v>0</v>
      </c>
      <c r="L339" s="17">
        <f t="shared" si="1605"/>
        <v>0</v>
      </c>
      <c r="M339" s="17">
        <f t="shared" si="1605"/>
        <v>0</v>
      </c>
      <c r="N339" s="17">
        <f t="shared" si="1605"/>
        <v>0</v>
      </c>
      <c r="O339" s="17">
        <f t="shared" ref="O339:T339" si="1606">O340+O341+O342+O343</f>
        <v>0</v>
      </c>
      <c r="P339" s="17">
        <f t="shared" si="1606"/>
        <v>0</v>
      </c>
      <c r="Q339" s="17">
        <f t="shared" si="1606"/>
        <v>0</v>
      </c>
      <c r="R339" s="17">
        <f t="shared" si="1606"/>
        <v>0</v>
      </c>
      <c r="S339" s="17">
        <f t="shared" si="1606"/>
        <v>0</v>
      </c>
      <c r="T339" s="17">
        <f t="shared" si="1606"/>
        <v>0</v>
      </c>
      <c r="U339" s="17">
        <f t="shared" ref="U339:Z339" si="1607">U340+U341+U342+U343</f>
        <v>0</v>
      </c>
      <c r="V339" s="17">
        <f t="shared" si="1607"/>
        <v>0</v>
      </c>
      <c r="W339" s="17">
        <f t="shared" si="1607"/>
        <v>0</v>
      </c>
      <c r="X339" s="17">
        <f t="shared" si="1607"/>
        <v>0</v>
      </c>
      <c r="Y339" s="17">
        <f t="shared" si="1607"/>
        <v>0</v>
      </c>
      <c r="Z339" s="17">
        <f t="shared" si="1607"/>
        <v>0</v>
      </c>
      <c r="AA339" s="17">
        <f t="shared" ref="AA339:AF339" si="1608">AA340+AA341+AA342+AA343</f>
        <v>0</v>
      </c>
      <c r="AB339" s="17">
        <f t="shared" si="1608"/>
        <v>0</v>
      </c>
      <c r="AC339" s="17">
        <f t="shared" si="1608"/>
        <v>9989</v>
      </c>
      <c r="AD339" s="17">
        <f t="shared" si="1608"/>
        <v>0</v>
      </c>
      <c r="AE339" s="17">
        <f t="shared" si="1608"/>
        <v>0</v>
      </c>
      <c r="AF339" s="17">
        <f t="shared" si="1608"/>
        <v>0</v>
      </c>
      <c r="AG339" s="17">
        <f t="shared" ref="AG339:AH339" si="1609">AG340+AG341+AG342+AG343</f>
        <v>0</v>
      </c>
      <c r="AH339" s="17">
        <f t="shared" si="1609"/>
        <v>0</v>
      </c>
      <c r="AI339" s="17">
        <f t="shared" ref="AI339:AJ339" si="1610">AI340+AI341+AI342+AI343</f>
        <v>0</v>
      </c>
      <c r="AJ339" s="17">
        <f t="shared" si="1610"/>
        <v>0</v>
      </c>
      <c r="AK339" s="17">
        <f t="shared" ref="AK339:AL339" si="1611">AK340+AK341+AK342+AK343</f>
        <v>0</v>
      </c>
      <c r="AL339" s="17">
        <f t="shared" si="1611"/>
        <v>0</v>
      </c>
      <c r="AM339" s="17">
        <f t="shared" ref="AM339:AN339" si="1612">AM340+AM341+AM342+AM343</f>
        <v>0</v>
      </c>
      <c r="AN339" s="17">
        <f t="shared" si="1612"/>
        <v>0</v>
      </c>
      <c r="AO339" s="17">
        <f t="shared" ref="AO339:AP339" si="1613">AO340+AO341+AO342+AO343</f>
        <v>0</v>
      </c>
      <c r="AP339" s="17">
        <f t="shared" si="1613"/>
        <v>0</v>
      </c>
      <c r="AQ339" s="17">
        <f t="shared" ref="AQ339:AR339" si="1614">AQ340+AQ341+AQ342+AQ343</f>
        <v>0</v>
      </c>
      <c r="AR339" s="17">
        <f t="shared" si="1614"/>
        <v>0</v>
      </c>
      <c r="AS339" s="17">
        <f t="shared" ref="AS339:AT339" si="1615">AS340+AS341+AS342+AS343</f>
        <v>0</v>
      </c>
      <c r="AT339" s="17">
        <f t="shared" si="1615"/>
        <v>0</v>
      </c>
      <c r="AU339" s="17">
        <f t="shared" ref="AU339:AV339" si="1616">AU340+AU341+AU342+AU343</f>
        <v>0</v>
      </c>
      <c r="AV339" s="17">
        <f t="shared" si="1616"/>
        <v>0</v>
      </c>
      <c r="AW339" s="17">
        <f t="shared" ref="AW339:AX339" si="1617">AW340+AW341+AW342+AW343</f>
        <v>0</v>
      </c>
      <c r="AX339" s="17">
        <f t="shared" si="1617"/>
        <v>0</v>
      </c>
      <c r="AY339" s="17">
        <f t="shared" ref="AY339:AZ339" si="1618">AY340+AY341+AY342+AY343</f>
        <v>0</v>
      </c>
      <c r="AZ339" s="17">
        <f t="shared" si="1618"/>
        <v>0</v>
      </c>
      <c r="BA339" s="17">
        <f t="shared" ref="BA339:BB339" si="1619">BA340+BA341+BA342+BA343</f>
        <v>0</v>
      </c>
      <c r="BB339" s="17">
        <f t="shared" si="1619"/>
        <v>0</v>
      </c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</row>
    <row r="340" spans="1:114">
      <c r="A340" s="12"/>
      <c r="B340" s="12"/>
      <c r="C340" s="12"/>
      <c r="D340" s="12"/>
      <c r="E340" s="12"/>
      <c r="F340" s="12" t="s">
        <v>24</v>
      </c>
      <c r="G340" s="63" t="s">
        <v>191</v>
      </c>
      <c r="H340" s="19"/>
      <c r="I340" s="19"/>
      <c r="J340" s="13">
        <f>H340+I340</f>
        <v>0</v>
      </c>
      <c r="K340" s="19"/>
      <c r="L340" s="13">
        <f>J340+K340</f>
        <v>0</v>
      </c>
      <c r="M340" s="19"/>
      <c r="N340" s="13">
        <f>L340+M340</f>
        <v>0</v>
      </c>
      <c r="O340" s="19"/>
      <c r="P340" s="13">
        <f>N340+O340</f>
        <v>0</v>
      </c>
      <c r="Q340" s="19"/>
      <c r="R340" s="13">
        <f>P340+Q340</f>
        <v>0</v>
      </c>
      <c r="S340" s="19"/>
      <c r="T340" s="13">
        <f>R340+S340</f>
        <v>0</v>
      </c>
      <c r="U340" s="19"/>
      <c r="V340" s="13">
        <f>T340+U340</f>
        <v>0</v>
      </c>
      <c r="W340" s="19"/>
      <c r="X340" s="13">
        <f>V340+W340</f>
        <v>0</v>
      </c>
      <c r="Y340" s="19"/>
      <c r="Z340" s="13">
        <f>X340+Y340</f>
        <v>0</v>
      </c>
      <c r="AA340" s="19"/>
      <c r="AB340" s="13">
        <f>Z340+AA340</f>
        <v>0</v>
      </c>
      <c r="AC340" s="19"/>
      <c r="AD340" s="13">
        <f>AB340+AC340</f>
        <v>0</v>
      </c>
      <c r="AE340" s="19"/>
      <c r="AF340" s="13">
        <f>AD340+AE340</f>
        <v>0</v>
      </c>
      <c r="AG340" s="19"/>
      <c r="AH340" s="13">
        <f>AF340+AG340</f>
        <v>0</v>
      </c>
      <c r="AI340" s="19"/>
      <c r="AJ340" s="13">
        <f>AH340+AI340</f>
        <v>0</v>
      </c>
      <c r="AK340" s="19"/>
      <c r="AL340" s="13">
        <f>AJ340+AK340</f>
        <v>0</v>
      </c>
      <c r="AM340" s="19"/>
      <c r="AN340" s="13">
        <f>AL340+AM340</f>
        <v>0</v>
      </c>
      <c r="AO340" s="19"/>
      <c r="AP340" s="13">
        <f>AN340+AO340</f>
        <v>0</v>
      </c>
      <c r="AQ340" s="19"/>
      <c r="AR340" s="13">
        <f>AP340+AQ340</f>
        <v>0</v>
      </c>
      <c r="AS340" s="19"/>
      <c r="AT340" s="13">
        <f>AR340+AS340</f>
        <v>0</v>
      </c>
      <c r="AU340" s="19"/>
      <c r="AV340" s="13">
        <f>AT340+AU340</f>
        <v>0</v>
      </c>
      <c r="AW340" s="19"/>
      <c r="AX340" s="13">
        <f>AV340+AW340</f>
        <v>0</v>
      </c>
      <c r="AY340" s="19"/>
      <c r="AZ340" s="13">
        <f>AX340+AY340</f>
        <v>0</v>
      </c>
      <c r="BA340" s="19"/>
      <c r="BB340" s="13">
        <f>AZ340+BA340</f>
        <v>0</v>
      </c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</row>
    <row r="341" spans="1:114">
      <c r="A341" s="12"/>
      <c r="B341" s="12"/>
      <c r="C341" s="12"/>
      <c r="D341" s="12"/>
      <c r="E341" s="12"/>
      <c r="F341" s="12" t="s">
        <v>22</v>
      </c>
      <c r="G341" s="63" t="s">
        <v>192</v>
      </c>
      <c r="H341" s="19"/>
      <c r="I341" s="19"/>
      <c r="J341" s="13">
        <f>H341+I341</f>
        <v>0</v>
      </c>
      <c r="K341" s="19"/>
      <c r="L341" s="13">
        <f>J341+K341</f>
        <v>0</v>
      </c>
      <c r="M341" s="19"/>
      <c r="N341" s="13">
        <f>L341+M341</f>
        <v>0</v>
      </c>
      <c r="O341" s="19"/>
      <c r="P341" s="13">
        <f>N341+O341</f>
        <v>0</v>
      </c>
      <c r="Q341" s="19"/>
      <c r="R341" s="13">
        <f>P341+Q341</f>
        <v>0</v>
      </c>
      <c r="S341" s="19"/>
      <c r="T341" s="13">
        <f>R341+S341</f>
        <v>0</v>
      </c>
      <c r="U341" s="19"/>
      <c r="V341" s="13">
        <f>T341+U341</f>
        <v>0</v>
      </c>
      <c r="W341" s="19"/>
      <c r="X341" s="13">
        <f>V341+W341</f>
        <v>0</v>
      </c>
      <c r="Y341" s="19"/>
      <c r="Z341" s="13">
        <f>X341+Y341</f>
        <v>0</v>
      </c>
      <c r="AA341" s="19"/>
      <c r="AB341" s="13">
        <f>Z341+AA341</f>
        <v>0</v>
      </c>
      <c r="AC341" s="19"/>
      <c r="AD341" s="13">
        <f>AB341+AC341</f>
        <v>0</v>
      </c>
      <c r="AE341" s="19"/>
      <c r="AF341" s="13">
        <f>AD341+AE341</f>
        <v>0</v>
      </c>
      <c r="AG341" s="19"/>
      <c r="AH341" s="13">
        <f>AF341+AG341</f>
        <v>0</v>
      </c>
      <c r="AI341" s="19"/>
      <c r="AJ341" s="13">
        <f>AH341+AI341</f>
        <v>0</v>
      </c>
      <c r="AK341" s="19"/>
      <c r="AL341" s="13">
        <f>AJ341+AK341</f>
        <v>0</v>
      </c>
      <c r="AM341" s="19"/>
      <c r="AN341" s="13">
        <f>AL341+AM341</f>
        <v>0</v>
      </c>
      <c r="AO341" s="19"/>
      <c r="AP341" s="13">
        <f>AN341+AO341</f>
        <v>0</v>
      </c>
      <c r="AQ341" s="19"/>
      <c r="AR341" s="13">
        <f>AP341+AQ341</f>
        <v>0</v>
      </c>
      <c r="AS341" s="19"/>
      <c r="AT341" s="13">
        <f>AR341+AS341</f>
        <v>0</v>
      </c>
      <c r="AU341" s="19"/>
      <c r="AV341" s="13">
        <f>AT341+AU341</f>
        <v>0</v>
      </c>
      <c r="AW341" s="19"/>
      <c r="AX341" s="13">
        <f>AV341+AW341</f>
        <v>0</v>
      </c>
      <c r="AY341" s="19"/>
      <c r="AZ341" s="13">
        <f>AX341+AY341</f>
        <v>0</v>
      </c>
      <c r="BA341" s="19"/>
      <c r="BB341" s="13">
        <f>AZ341+BA341</f>
        <v>0</v>
      </c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</row>
    <row r="342" spans="1:114" ht="30">
      <c r="A342" s="12"/>
      <c r="B342" s="12"/>
      <c r="C342" s="12"/>
      <c r="D342" s="12"/>
      <c r="E342" s="12"/>
      <c r="F342" s="12" t="s">
        <v>39</v>
      </c>
      <c r="G342" s="63" t="s">
        <v>193</v>
      </c>
      <c r="H342" s="19"/>
      <c r="I342" s="19"/>
      <c r="J342" s="13">
        <f>H342+I342</f>
        <v>0</v>
      </c>
      <c r="K342" s="19"/>
      <c r="L342" s="13">
        <f>J342+K342</f>
        <v>0</v>
      </c>
      <c r="M342" s="19"/>
      <c r="N342" s="13">
        <f>L342+M342</f>
        <v>0</v>
      </c>
      <c r="O342" s="19"/>
      <c r="P342" s="13">
        <f>N342+O342</f>
        <v>0</v>
      </c>
      <c r="Q342" s="19"/>
      <c r="R342" s="13">
        <f>P342+Q342</f>
        <v>0</v>
      </c>
      <c r="S342" s="19"/>
      <c r="T342" s="13">
        <f>R342+S342</f>
        <v>0</v>
      </c>
      <c r="U342" s="19"/>
      <c r="V342" s="13">
        <f>T342+U342</f>
        <v>0</v>
      </c>
      <c r="W342" s="19"/>
      <c r="X342" s="13">
        <f>V342+W342</f>
        <v>0</v>
      </c>
      <c r="Y342" s="19"/>
      <c r="Z342" s="13">
        <f>X342+Y342</f>
        <v>0</v>
      </c>
      <c r="AA342" s="19"/>
      <c r="AB342" s="13">
        <f>Z342+AA342</f>
        <v>0</v>
      </c>
      <c r="AC342" s="39">
        <v>9989</v>
      </c>
      <c r="AD342" s="13"/>
      <c r="AE342" s="39"/>
      <c r="AF342" s="13">
        <f>AD342+AE342</f>
        <v>0</v>
      </c>
      <c r="AG342" s="39"/>
      <c r="AH342" s="13">
        <f>AF342+AG342</f>
        <v>0</v>
      </c>
      <c r="AI342" s="39"/>
      <c r="AJ342" s="13">
        <f>AH342+AI342</f>
        <v>0</v>
      </c>
      <c r="AK342" s="39"/>
      <c r="AL342" s="13">
        <f>AJ342+AK342</f>
        <v>0</v>
      </c>
      <c r="AM342" s="39"/>
      <c r="AN342" s="13">
        <f>AL342+AM342</f>
        <v>0</v>
      </c>
      <c r="AO342" s="39"/>
      <c r="AP342" s="13">
        <f>AN342+AO342</f>
        <v>0</v>
      </c>
      <c r="AQ342" s="39"/>
      <c r="AR342" s="13">
        <f>AP342+AQ342</f>
        <v>0</v>
      </c>
      <c r="AS342" s="39"/>
      <c r="AT342" s="13">
        <f>AR342+AS342</f>
        <v>0</v>
      </c>
      <c r="AU342" s="39"/>
      <c r="AV342" s="13">
        <f>AT342+AU342</f>
        <v>0</v>
      </c>
      <c r="AW342" s="39"/>
      <c r="AX342" s="13">
        <f>AV342+AW342</f>
        <v>0</v>
      </c>
      <c r="AY342" s="39"/>
      <c r="AZ342" s="13">
        <f>AX342+AY342</f>
        <v>0</v>
      </c>
      <c r="BA342" s="39"/>
      <c r="BB342" s="13">
        <f>AZ342+BA342</f>
        <v>0</v>
      </c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</row>
    <row r="343" spans="1:114" ht="21" customHeight="1">
      <c r="A343" s="12"/>
      <c r="B343" s="12"/>
      <c r="C343" s="12"/>
      <c r="D343" s="12"/>
      <c r="E343" s="12"/>
      <c r="F343" s="12" t="s">
        <v>75</v>
      </c>
      <c r="G343" s="63" t="s">
        <v>194</v>
      </c>
      <c r="H343" s="19"/>
      <c r="I343" s="19"/>
      <c r="J343" s="13">
        <f>H343+I343</f>
        <v>0</v>
      </c>
      <c r="K343" s="19"/>
      <c r="L343" s="13">
        <f>J343+K343</f>
        <v>0</v>
      </c>
      <c r="M343" s="19"/>
      <c r="N343" s="13">
        <f>L343+M343</f>
        <v>0</v>
      </c>
      <c r="O343" s="19"/>
      <c r="P343" s="13">
        <f>N343+O343</f>
        <v>0</v>
      </c>
      <c r="Q343" s="19"/>
      <c r="R343" s="13">
        <f>P343+Q343</f>
        <v>0</v>
      </c>
      <c r="S343" s="19"/>
      <c r="T343" s="13">
        <f>R343+S343</f>
        <v>0</v>
      </c>
      <c r="U343" s="19"/>
      <c r="V343" s="13">
        <f>T343+U343</f>
        <v>0</v>
      </c>
      <c r="W343" s="19"/>
      <c r="X343" s="13">
        <f>V343+W343</f>
        <v>0</v>
      </c>
      <c r="Y343" s="19"/>
      <c r="Z343" s="13">
        <f>X343+Y343</f>
        <v>0</v>
      </c>
      <c r="AA343" s="19"/>
      <c r="AB343" s="13">
        <f>Z343+AA343</f>
        <v>0</v>
      </c>
      <c r="AC343" s="19"/>
      <c r="AD343" s="13">
        <f>AB343+AC343</f>
        <v>0</v>
      </c>
      <c r="AE343" s="19"/>
      <c r="AF343" s="13">
        <f>AD343+AE343</f>
        <v>0</v>
      </c>
      <c r="AG343" s="19"/>
      <c r="AH343" s="13">
        <f>AF343+AG343</f>
        <v>0</v>
      </c>
      <c r="AI343" s="19"/>
      <c r="AJ343" s="13">
        <f>AH343+AI343</f>
        <v>0</v>
      </c>
      <c r="AK343" s="19"/>
      <c r="AL343" s="13">
        <f>AJ343+AK343</f>
        <v>0</v>
      </c>
      <c r="AM343" s="19"/>
      <c r="AN343" s="13">
        <f>AL343+AM343</f>
        <v>0</v>
      </c>
      <c r="AO343" s="19"/>
      <c r="AP343" s="13">
        <f>AN343+AO343</f>
        <v>0</v>
      </c>
      <c r="AQ343" s="19"/>
      <c r="AR343" s="13">
        <f>AP343+AQ343</f>
        <v>0</v>
      </c>
      <c r="AS343" s="19"/>
      <c r="AT343" s="13">
        <f>AR343+AS343</f>
        <v>0</v>
      </c>
      <c r="AU343" s="19"/>
      <c r="AV343" s="13">
        <f>AT343+AU343</f>
        <v>0</v>
      </c>
      <c r="AW343" s="19"/>
      <c r="AX343" s="13">
        <f>AV343+AW343</f>
        <v>0</v>
      </c>
      <c r="AY343" s="19"/>
      <c r="AZ343" s="13">
        <f>AX343+AY343</f>
        <v>0</v>
      </c>
      <c r="BA343" s="19"/>
      <c r="BB343" s="13">
        <f>AZ343+BA343</f>
        <v>0</v>
      </c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</row>
    <row r="344" spans="1:114">
      <c r="A344" s="12"/>
      <c r="B344" s="12"/>
      <c r="C344" s="12"/>
      <c r="D344" s="12"/>
      <c r="E344" s="12" t="s">
        <v>39</v>
      </c>
      <c r="F344" s="12"/>
      <c r="G344" s="63" t="s">
        <v>195</v>
      </c>
      <c r="H344" s="19"/>
      <c r="I344" s="19"/>
      <c r="J344" s="13">
        <f>H344+I344</f>
        <v>0</v>
      </c>
      <c r="K344" s="19"/>
      <c r="L344" s="13">
        <f>J344+K344</f>
        <v>0</v>
      </c>
      <c r="M344" s="19"/>
      <c r="N344" s="13">
        <f>L344+M344</f>
        <v>0</v>
      </c>
      <c r="O344" s="19"/>
      <c r="P344" s="13">
        <f>N344+O344</f>
        <v>0</v>
      </c>
      <c r="Q344" s="19"/>
      <c r="R344" s="13">
        <f>P344+Q344</f>
        <v>0</v>
      </c>
      <c r="S344" s="19"/>
      <c r="T344" s="13">
        <f>R344+S344</f>
        <v>0</v>
      </c>
      <c r="U344" s="19"/>
      <c r="V344" s="13">
        <f>T344+U344</f>
        <v>0</v>
      </c>
      <c r="W344" s="19"/>
      <c r="X344" s="13">
        <f>V344+W344</f>
        <v>0</v>
      </c>
      <c r="Y344" s="19"/>
      <c r="Z344" s="13">
        <f>X344+Y344</f>
        <v>0</v>
      </c>
      <c r="AA344" s="19"/>
      <c r="AB344" s="13">
        <f>Z344+AA344</f>
        <v>0</v>
      </c>
      <c r="AC344" s="19"/>
      <c r="AD344" s="13">
        <f>AB344+AC344</f>
        <v>0</v>
      </c>
      <c r="AE344" s="19"/>
      <c r="AF344" s="13">
        <f>AD344+AE344</f>
        <v>0</v>
      </c>
      <c r="AG344" s="19"/>
      <c r="AH344" s="13">
        <f>AF344+AG344</f>
        <v>0</v>
      </c>
      <c r="AI344" s="19"/>
      <c r="AJ344" s="13">
        <f>AH344+AI344</f>
        <v>0</v>
      </c>
      <c r="AK344" s="19"/>
      <c r="AL344" s="13">
        <f>AJ344+AK344</f>
        <v>0</v>
      </c>
      <c r="AM344" s="19"/>
      <c r="AN344" s="13">
        <f>AL344+AM344</f>
        <v>0</v>
      </c>
      <c r="AO344" s="19"/>
      <c r="AP344" s="13">
        <f>AN344+AO344</f>
        <v>0</v>
      </c>
      <c r="AQ344" s="19"/>
      <c r="AR344" s="13">
        <f>AP344+AQ344</f>
        <v>0</v>
      </c>
      <c r="AS344" s="19"/>
      <c r="AT344" s="13">
        <f>AR344+AS344</f>
        <v>0</v>
      </c>
      <c r="AU344" s="19"/>
      <c r="AV344" s="13">
        <f>AT344+AU344</f>
        <v>0</v>
      </c>
      <c r="AW344" s="19"/>
      <c r="AX344" s="13">
        <f>AV344+AW344</f>
        <v>0</v>
      </c>
      <c r="AY344" s="19"/>
      <c r="AZ344" s="13">
        <f>AX344+AY344</f>
        <v>0</v>
      </c>
      <c r="BA344" s="19"/>
      <c r="BB344" s="13">
        <f>AZ344+BA344</f>
        <v>0</v>
      </c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</row>
    <row r="345" spans="1:114" ht="15.75">
      <c r="A345" s="8"/>
      <c r="B345" s="8"/>
      <c r="C345" s="8"/>
      <c r="D345" s="8">
        <v>79</v>
      </c>
      <c r="E345" s="8"/>
      <c r="F345" s="8"/>
      <c r="G345" s="62" t="s">
        <v>233</v>
      </c>
      <c r="H345" s="17">
        <f t="shared" ref="H345:BA347" si="1620">H346</f>
        <v>0</v>
      </c>
      <c r="I345" s="17">
        <f t="shared" si="1620"/>
        <v>0</v>
      </c>
      <c r="J345" s="17">
        <f t="shared" si="1620"/>
        <v>0</v>
      </c>
      <c r="K345" s="17">
        <f t="shared" si="1620"/>
        <v>0</v>
      </c>
      <c r="L345" s="17">
        <f t="shared" si="1620"/>
        <v>0</v>
      </c>
      <c r="M345" s="17">
        <f t="shared" si="1620"/>
        <v>0</v>
      </c>
      <c r="N345" s="17">
        <f t="shared" si="1620"/>
        <v>0</v>
      </c>
      <c r="O345" s="17">
        <f t="shared" si="1620"/>
        <v>0</v>
      </c>
      <c r="P345" s="17">
        <f t="shared" si="1620"/>
        <v>0</v>
      </c>
      <c r="Q345" s="17">
        <f t="shared" si="1620"/>
        <v>0</v>
      </c>
      <c r="R345" s="17">
        <f t="shared" si="1620"/>
        <v>0</v>
      </c>
      <c r="S345" s="17">
        <f t="shared" si="1620"/>
        <v>0</v>
      </c>
      <c r="T345" s="17">
        <f t="shared" si="1620"/>
        <v>0</v>
      </c>
      <c r="U345" s="17">
        <f t="shared" si="1620"/>
        <v>0</v>
      </c>
      <c r="V345" s="17">
        <f t="shared" si="1620"/>
        <v>0</v>
      </c>
      <c r="W345" s="17">
        <f t="shared" si="1620"/>
        <v>0</v>
      </c>
      <c r="X345" s="17">
        <f t="shared" ref="W345:BB347" si="1621">X346</f>
        <v>0</v>
      </c>
      <c r="Y345" s="17">
        <f t="shared" si="1620"/>
        <v>0</v>
      </c>
      <c r="Z345" s="17">
        <f t="shared" si="1621"/>
        <v>0</v>
      </c>
      <c r="AA345" s="17">
        <f t="shared" si="1620"/>
        <v>0</v>
      </c>
      <c r="AB345" s="17">
        <f t="shared" si="1621"/>
        <v>0</v>
      </c>
      <c r="AC345" s="17">
        <f t="shared" si="1620"/>
        <v>0</v>
      </c>
      <c r="AD345" s="17">
        <f t="shared" si="1621"/>
        <v>0</v>
      </c>
      <c r="AE345" s="17">
        <f t="shared" si="1620"/>
        <v>0</v>
      </c>
      <c r="AF345" s="17">
        <f t="shared" si="1621"/>
        <v>0</v>
      </c>
      <c r="AG345" s="17">
        <f t="shared" si="1620"/>
        <v>0</v>
      </c>
      <c r="AH345" s="17">
        <f t="shared" si="1621"/>
        <v>0</v>
      </c>
      <c r="AI345" s="17">
        <f t="shared" si="1620"/>
        <v>0</v>
      </c>
      <c r="AJ345" s="17">
        <f t="shared" si="1621"/>
        <v>0</v>
      </c>
      <c r="AK345" s="17">
        <f t="shared" si="1620"/>
        <v>0</v>
      </c>
      <c r="AL345" s="17">
        <f t="shared" si="1621"/>
        <v>0</v>
      </c>
      <c r="AM345" s="17">
        <f t="shared" si="1620"/>
        <v>0</v>
      </c>
      <c r="AN345" s="17">
        <f t="shared" si="1621"/>
        <v>0</v>
      </c>
      <c r="AO345" s="17">
        <f t="shared" si="1620"/>
        <v>0</v>
      </c>
      <c r="AP345" s="17">
        <f t="shared" si="1621"/>
        <v>0</v>
      </c>
      <c r="AQ345" s="17">
        <f t="shared" si="1620"/>
        <v>0</v>
      </c>
      <c r="AR345" s="17">
        <f t="shared" si="1621"/>
        <v>0</v>
      </c>
      <c r="AS345" s="17">
        <f t="shared" si="1620"/>
        <v>0</v>
      </c>
      <c r="AT345" s="17">
        <f t="shared" si="1621"/>
        <v>0</v>
      </c>
      <c r="AU345" s="17">
        <f t="shared" si="1620"/>
        <v>0</v>
      </c>
      <c r="AV345" s="17">
        <f t="shared" si="1621"/>
        <v>0</v>
      </c>
      <c r="AW345" s="17">
        <f t="shared" si="1620"/>
        <v>0</v>
      </c>
      <c r="AX345" s="17">
        <f t="shared" si="1621"/>
        <v>0</v>
      </c>
      <c r="AY345" s="17">
        <f t="shared" si="1620"/>
        <v>0</v>
      </c>
      <c r="AZ345" s="17">
        <f t="shared" si="1621"/>
        <v>0</v>
      </c>
      <c r="BA345" s="17">
        <f t="shared" si="1620"/>
        <v>0</v>
      </c>
      <c r="BB345" s="17">
        <f t="shared" si="1621"/>
        <v>0</v>
      </c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</row>
    <row r="346" spans="1:114" ht="15.75">
      <c r="A346" s="8"/>
      <c r="B346" s="8"/>
      <c r="C346" s="8"/>
      <c r="D346" s="8">
        <v>81</v>
      </c>
      <c r="E346" s="8"/>
      <c r="F346" s="8"/>
      <c r="G346" s="62" t="s">
        <v>234</v>
      </c>
      <c r="H346" s="17">
        <f t="shared" si="1620"/>
        <v>0</v>
      </c>
      <c r="I346" s="17">
        <f t="shared" si="1620"/>
        <v>0</v>
      </c>
      <c r="J346" s="17">
        <f t="shared" si="1620"/>
        <v>0</v>
      </c>
      <c r="K346" s="17">
        <f t="shared" si="1620"/>
        <v>0</v>
      </c>
      <c r="L346" s="17">
        <f t="shared" si="1620"/>
        <v>0</v>
      </c>
      <c r="M346" s="17">
        <f t="shared" si="1620"/>
        <v>0</v>
      </c>
      <c r="N346" s="17">
        <f t="shared" si="1620"/>
        <v>0</v>
      </c>
      <c r="O346" s="17">
        <f t="shared" si="1620"/>
        <v>0</v>
      </c>
      <c r="P346" s="17">
        <f t="shared" si="1620"/>
        <v>0</v>
      </c>
      <c r="Q346" s="17">
        <f t="shared" si="1620"/>
        <v>0</v>
      </c>
      <c r="R346" s="17">
        <f t="shared" si="1620"/>
        <v>0</v>
      </c>
      <c r="S346" s="17">
        <f t="shared" si="1620"/>
        <v>0</v>
      </c>
      <c r="T346" s="17">
        <f t="shared" si="1620"/>
        <v>0</v>
      </c>
      <c r="U346" s="17">
        <f t="shared" si="1620"/>
        <v>0</v>
      </c>
      <c r="V346" s="17">
        <f t="shared" si="1620"/>
        <v>0</v>
      </c>
      <c r="W346" s="17">
        <f t="shared" si="1621"/>
        <v>0</v>
      </c>
      <c r="X346" s="17">
        <f t="shared" si="1621"/>
        <v>0</v>
      </c>
      <c r="Y346" s="17">
        <f t="shared" si="1621"/>
        <v>0</v>
      </c>
      <c r="Z346" s="17">
        <f t="shared" si="1621"/>
        <v>0</v>
      </c>
      <c r="AA346" s="17">
        <f t="shared" si="1621"/>
        <v>0</v>
      </c>
      <c r="AB346" s="17">
        <f t="shared" si="1621"/>
        <v>0</v>
      </c>
      <c r="AC346" s="17">
        <f t="shared" si="1621"/>
        <v>0</v>
      </c>
      <c r="AD346" s="17">
        <f t="shared" si="1621"/>
        <v>0</v>
      </c>
      <c r="AE346" s="17">
        <f t="shared" si="1621"/>
        <v>0</v>
      </c>
      <c r="AF346" s="17">
        <f t="shared" si="1621"/>
        <v>0</v>
      </c>
      <c r="AG346" s="17">
        <f t="shared" si="1621"/>
        <v>0</v>
      </c>
      <c r="AH346" s="17">
        <f t="shared" si="1621"/>
        <v>0</v>
      </c>
      <c r="AI346" s="17">
        <f t="shared" si="1621"/>
        <v>0</v>
      </c>
      <c r="AJ346" s="17">
        <f t="shared" si="1621"/>
        <v>0</v>
      </c>
      <c r="AK346" s="17">
        <f t="shared" si="1621"/>
        <v>0</v>
      </c>
      <c r="AL346" s="17">
        <f t="shared" si="1621"/>
        <v>0</v>
      </c>
      <c r="AM346" s="17">
        <f t="shared" si="1621"/>
        <v>0</v>
      </c>
      <c r="AN346" s="17">
        <f t="shared" si="1621"/>
        <v>0</v>
      </c>
      <c r="AO346" s="17">
        <f t="shared" si="1621"/>
        <v>0</v>
      </c>
      <c r="AP346" s="17">
        <f t="shared" si="1621"/>
        <v>0</v>
      </c>
      <c r="AQ346" s="17">
        <f t="shared" si="1621"/>
        <v>0</v>
      </c>
      <c r="AR346" s="17">
        <f t="shared" si="1621"/>
        <v>0</v>
      </c>
      <c r="AS346" s="17">
        <f t="shared" si="1621"/>
        <v>0</v>
      </c>
      <c r="AT346" s="17">
        <f t="shared" si="1621"/>
        <v>0</v>
      </c>
      <c r="AU346" s="17">
        <f t="shared" si="1621"/>
        <v>0</v>
      </c>
      <c r="AV346" s="17">
        <f t="shared" si="1621"/>
        <v>0</v>
      </c>
      <c r="AW346" s="17">
        <f t="shared" si="1621"/>
        <v>0</v>
      </c>
      <c r="AX346" s="17">
        <f t="shared" si="1621"/>
        <v>0</v>
      </c>
      <c r="AY346" s="17">
        <f t="shared" si="1621"/>
        <v>0</v>
      </c>
      <c r="AZ346" s="17">
        <f t="shared" si="1621"/>
        <v>0</v>
      </c>
      <c r="BA346" s="17">
        <f t="shared" si="1621"/>
        <v>0</v>
      </c>
      <c r="BB346" s="17">
        <f t="shared" si="1621"/>
        <v>0</v>
      </c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</row>
    <row r="347" spans="1:114" ht="15.75">
      <c r="A347" s="8"/>
      <c r="B347" s="8"/>
      <c r="C347" s="8"/>
      <c r="D347" s="8"/>
      <c r="E347" s="8" t="s">
        <v>24</v>
      </c>
      <c r="F347" s="8"/>
      <c r="G347" s="57" t="s">
        <v>235</v>
      </c>
      <c r="H347" s="17">
        <f t="shared" si="1620"/>
        <v>0</v>
      </c>
      <c r="I347" s="17">
        <f t="shared" si="1620"/>
        <v>0</v>
      </c>
      <c r="J347" s="17">
        <f t="shared" si="1620"/>
        <v>0</v>
      </c>
      <c r="K347" s="17">
        <f t="shared" si="1620"/>
        <v>0</v>
      </c>
      <c r="L347" s="17">
        <f t="shared" si="1620"/>
        <v>0</v>
      </c>
      <c r="M347" s="17">
        <f t="shared" si="1620"/>
        <v>0</v>
      </c>
      <c r="N347" s="17">
        <f t="shared" si="1620"/>
        <v>0</v>
      </c>
      <c r="O347" s="17">
        <f t="shared" si="1620"/>
        <v>0</v>
      </c>
      <c r="P347" s="17">
        <f t="shared" si="1620"/>
        <v>0</v>
      </c>
      <c r="Q347" s="17">
        <f t="shared" si="1620"/>
        <v>0</v>
      </c>
      <c r="R347" s="17">
        <f t="shared" si="1620"/>
        <v>0</v>
      </c>
      <c r="S347" s="17">
        <f t="shared" si="1620"/>
        <v>0</v>
      </c>
      <c r="T347" s="17">
        <f t="shared" si="1620"/>
        <v>0</v>
      </c>
      <c r="U347" s="17">
        <f t="shared" si="1620"/>
        <v>0</v>
      </c>
      <c r="V347" s="17">
        <f t="shared" si="1620"/>
        <v>0</v>
      </c>
      <c r="W347" s="17">
        <f t="shared" si="1621"/>
        <v>0</v>
      </c>
      <c r="X347" s="17">
        <f t="shared" si="1621"/>
        <v>0</v>
      </c>
      <c r="Y347" s="17">
        <f t="shared" si="1621"/>
        <v>0</v>
      </c>
      <c r="Z347" s="17">
        <f t="shared" si="1621"/>
        <v>0</v>
      </c>
      <c r="AA347" s="17">
        <f t="shared" si="1621"/>
        <v>0</v>
      </c>
      <c r="AB347" s="17">
        <f t="shared" si="1621"/>
        <v>0</v>
      </c>
      <c r="AC347" s="17">
        <f t="shared" si="1621"/>
        <v>0</v>
      </c>
      <c r="AD347" s="17">
        <f t="shared" si="1621"/>
        <v>0</v>
      </c>
      <c r="AE347" s="17">
        <f t="shared" si="1621"/>
        <v>0</v>
      </c>
      <c r="AF347" s="17">
        <f t="shared" si="1621"/>
        <v>0</v>
      </c>
      <c r="AG347" s="17">
        <f t="shared" si="1621"/>
        <v>0</v>
      </c>
      <c r="AH347" s="17">
        <f t="shared" si="1621"/>
        <v>0</v>
      </c>
      <c r="AI347" s="17">
        <f t="shared" si="1621"/>
        <v>0</v>
      </c>
      <c r="AJ347" s="17">
        <f t="shared" si="1621"/>
        <v>0</v>
      </c>
      <c r="AK347" s="17">
        <f t="shared" si="1621"/>
        <v>0</v>
      </c>
      <c r="AL347" s="17">
        <f t="shared" si="1621"/>
        <v>0</v>
      </c>
      <c r="AM347" s="17">
        <f t="shared" si="1621"/>
        <v>0</v>
      </c>
      <c r="AN347" s="17">
        <f t="shared" si="1621"/>
        <v>0</v>
      </c>
      <c r="AO347" s="17">
        <f t="shared" si="1621"/>
        <v>0</v>
      </c>
      <c r="AP347" s="17">
        <f t="shared" si="1621"/>
        <v>0</v>
      </c>
      <c r="AQ347" s="17">
        <f t="shared" si="1621"/>
        <v>0</v>
      </c>
      <c r="AR347" s="17">
        <f t="shared" si="1621"/>
        <v>0</v>
      </c>
      <c r="AS347" s="17">
        <f t="shared" si="1621"/>
        <v>0</v>
      </c>
      <c r="AT347" s="17">
        <f t="shared" si="1621"/>
        <v>0</v>
      </c>
      <c r="AU347" s="17">
        <f t="shared" si="1621"/>
        <v>0</v>
      </c>
      <c r="AV347" s="17">
        <f t="shared" si="1621"/>
        <v>0</v>
      </c>
      <c r="AW347" s="17">
        <f t="shared" si="1621"/>
        <v>0</v>
      </c>
      <c r="AX347" s="17">
        <f t="shared" si="1621"/>
        <v>0</v>
      </c>
      <c r="AY347" s="17">
        <f t="shared" si="1621"/>
        <v>0</v>
      </c>
      <c r="AZ347" s="17">
        <f t="shared" si="1621"/>
        <v>0</v>
      </c>
      <c r="BA347" s="17">
        <f t="shared" si="1621"/>
        <v>0</v>
      </c>
      <c r="BB347" s="17">
        <f t="shared" si="1621"/>
        <v>0</v>
      </c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</row>
    <row r="348" spans="1:114" ht="30">
      <c r="A348" s="12"/>
      <c r="B348" s="12"/>
      <c r="C348" s="12"/>
      <c r="D348" s="12"/>
      <c r="E348" s="12"/>
      <c r="F348" s="12" t="s">
        <v>24</v>
      </c>
      <c r="G348" s="63" t="s">
        <v>236</v>
      </c>
      <c r="H348" s="19"/>
      <c r="I348" s="19"/>
      <c r="J348" s="13">
        <f>H348+I348</f>
        <v>0</v>
      </c>
      <c r="K348" s="19"/>
      <c r="L348" s="13">
        <f>J348+K348</f>
        <v>0</v>
      </c>
      <c r="M348" s="19"/>
      <c r="N348" s="13">
        <f>L348+M348</f>
        <v>0</v>
      </c>
      <c r="O348" s="19"/>
      <c r="P348" s="13">
        <f>N348+O348</f>
        <v>0</v>
      </c>
      <c r="Q348" s="19"/>
      <c r="R348" s="13">
        <f>P348+Q348</f>
        <v>0</v>
      </c>
      <c r="S348" s="19"/>
      <c r="T348" s="13">
        <f>R348+S348</f>
        <v>0</v>
      </c>
      <c r="U348" s="19"/>
      <c r="V348" s="13">
        <f>T348+U348</f>
        <v>0</v>
      </c>
      <c r="W348" s="19"/>
      <c r="X348" s="13">
        <f>V348+W348</f>
        <v>0</v>
      </c>
      <c r="Y348" s="19"/>
      <c r="Z348" s="13">
        <f>X348+Y348</f>
        <v>0</v>
      </c>
      <c r="AA348" s="19"/>
      <c r="AB348" s="13">
        <f>Z348+AA348</f>
        <v>0</v>
      </c>
      <c r="AC348" s="19"/>
      <c r="AD348" s="13">
        <f>AB348+AC348</f>
        <v>0</v>
      </c>
      <c r="AE348" s="19"/>
      <c r="AF348" s="13">
        <f>AD348+AE348</f>
        <v>0</v>
      </c>
      <c r="AG348" s="19"/>
      <c r="AH348" s="13">
        <f>AF348+AG348</f>
        <v>0</v>
      </c>
      <c r="AI348" s="19"/>
      <c r="AJ348" s="13">
        <f>AH348+AI348</f>
        <v>0</v>
      </c>
      <c r="AK348" s="19"/>
      <c r="AL348" s="13">
        <f>AJ348+AK348</f>
        <v>0</v>
      </c>
      <c r="AM348" s="19"/>
      <c r="AN348" s="13">
        <f>AL348+AM348</f>
        <v>0</v>
      </c>
      <c r="AO348" s="19"/>
      <c r="AP348" s="13">
        <f>AN348+AO348</f>
        <v>0</v>
      </c>
      <c r="AQ348" s="19"/>
      <c r="AR348" s="13">
        <f>AP348+AQ348</f>
        <v>0</v>
      </c>
      <c r="AS348" s="19"/>
      <c r="AT348" s="13">
        <f>AR348+AS348</f>
        <v>0</v>
      </c>
      <c r="AU348" s="19"/>
      <c r="AV348" s="13">
        <f>AT348+AU348</f>
        <v>0</v>
      </c>
      <c r="AW348" s="19"/>
      <c r="AX348" s="13">
        <f>AV348+AW348</f>
        <v>0</v>
      </c>
      <c r="AY348" s="19"/>
      <c r="AZ348" s="13">
        <f>AX348+AY348</f>
        <v>0</v>
      </c>
      <c r="BA348" s="19"/>
      <c r="BB348" s="13">
        <f>AZ348+BA348</f>
        <v>0</v>
      </c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</row>
    <row r="349" spans="1:114">
      <c r="A349" s="12"/>
      <c r="B349" s="12"/>
      <c r="C349" s="12"/>
      <c r="D349" s="12">
        <v>85</v>
      </c>
      <c r="E349" s="12"/>
      <c r="F349" s="12"/>
      <c r="G349" s="63" t="s">
        <v>101</v>
      </c>
      <c r="H349" s="19"/>
      <c r="I349" s="39">
        <v>-31551</v>
      </c>
      <c r="J349" s="13">
        <f>H349+I349</f>
        <v>-31551</v>
      </c>
      <c r="K349" s="39">
        <v>-3595</v>
      </c>
      <c r="L349" s="13">
        <f>J349+K349</f>
        <v>-35146</v>
      </c>
      <c r="M349" s="39">
        <v>-4599</v>
      </c>
      <c r="N349" s="13">
        <f>L349+M349</f>
        <v>-39745</v>
      </c>
      <c r="O349" s="39">
        <v>-3851</v>
      </c>
      <c r="P349" s="13">
        <f>N349+O349</f>
        <v>-43596</v>
      </c>
      <c r="Q349" s="39">
        <v>-26130</v>
      </c>
      <c r="R349" s="13">
        <f>P349+Q349</f>
        <v>-69726</v>
      </c>
      <c r="S349" s="39">
        <v>-27785</v>
      </c>
      <c r="T349" s="13">
        <f>R349+S349</f>
        <v>-97511</v>
      </c>
      <c r="U349" s="39">
        <v>-15095</v>
      </c>
      <c r="V349" s="13">
        <f>T349+U349</f>
        <v>-112606</v>
      </c>
      <c r="W349" s="39">
        <v>-4903</v>
      </c>
      <c r="X349" s="13">
        <f>V349+W349</f>
        <v>-117509</v>
      </c>
      <c r="Y349" s="39">
        <v>-17672</v>
      </c>
      <c r="Z349" s="13">
        <f>X349+Y349</f>
        <v>-135181</v>
      </c>
      <c r="AA349" s="39">
        <v>-24664</v>
      </c>
      <c r="AB349" s="13">
        <f>Z349+AA349</f>
        <v>-159845</v>
      </c>
      <c r="AC349" s="39">
        <v>-5761</v>
      </c>
      <c r="AD349" s="13"/>
      <c r="AE349" s="39">
        <v>-9548</v>
      </c>
      <c r="AF349" s="13">
        <f>AD349+AE349</f>
        <v>-9548</v>
      </c>
      <c r="AG349" s="39">
        <v>-4612</v>
      </c>
      <c r="AH349" s="13">
        <f>AF349+AG349</f>
        <v>-14160</v>
      </c>
      <c r="AI349" s="39">
        <v>-8717</v>
      </c>
      <c r="AJ349" s="13">
        <f>AH349+AI349</f>
        <v>-22877</v>
      </c>
      <c r="AK349" s="39">
        <v>-52092</v>
      </c>
      <c r="AL349" s="13">
        <f>AJ349+AK349</f>
        <v>-74969</v>
      </c>
      <c r="AM349" s="39">
        <v>-30592</v>
      </c>
      <c r="AN349" s="13">
        <f>AL349+AM349</f>
        <v>-105561</v>
      </c>
      <c r="AO349" s="39">
        <v>-1923</v>
      </c>
      <c r="AP349" s="13">
        <f>AN349+AO349</f>
        <v>-107484</v>
      </c>
      <c r="AQ349" s="39">
        <v>-979</v>
      </c>
      <c r="AR349" s="13">
        <f>AP349+AQ349</f>
        <v>-108463</v>
      </c>
      <c r="AS349" s="39">
        <v>-954</v>
      </c>
      <c r="AT349" s="13">
        <f>AR349+AS349</f>
        <v>-109417</v>
      </c>
      <c r="AU349" s="39">
        <v>-942</v>
      </c>
      <c r="AV349" s="13">
        <f>AT349+AU349</f>
        <v>-110359</v>
      </c>
      <c r="AW349" s="39">
        <v>-670</v>
      </c>
      <c r="AX349" s="13">
        <f>AV349+AW349</f>
        <v>-111029</v>
      </c>
      <c r="AY349" s="39">
        <v>-14944</v>
      </c>
      <c r="AZ349" s="13">
        <f>AX349+AY349</f>
        <v>-125973</v>
      </c>
      <c r="BA349" s="39">
        <v>10354</v>
      </c>
      <c r="BB349" s="13">
        <f>AZ349+BA349</f>
        <v>-115619</v>
      </c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</row>
    <row r="350" spans="1:114" hidden="1">
      <c r="A350" s="12"/>
      <c r="B350" s="12"/>
      <c r="C350" s="12"/>
      <c r="D350" s="12"/>
      <c r="E350" s="12"/>
      <c r="F350" s="12"/>
      <c r="G350" s="63" t="s">
        <v>152</v>
      </c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</row>
    <row r="351" spans="1:114" ht="15.75">
      <c r="A351" s="8" t="s">
        <v>200</v>
      </c>
      <c r="B351" s="8" t="s">
        <v>130</v>
      </c>
      <c r="C351" s="8"/>
      <c r="D351" s="8"/>
      <c r="E351" s="8"/>
      <c r="F351" s="8"/>
      <c r="G351" s="62" t="s">
        <v>237</v>
      </c>
      <c r="H351" s="17">
        <f t="shared" ref="H351:N351" si="1622">H298+H303</f>
        <v>0</v>
      </c>
      <c r="I351" s="17">
        <f t="shared" si="1622"/>
        <v>2395595</v>
      </c>
      <c r="J351" s="17">
        <f t="shared" si="1622"/>
        <v>2395595</v>
      </c>
      <c r="K351" s="17">
        <f t="shared" si="1622"/>
        <v>2636314</v>
      </c>
      <c r="L351" s="17">
        <f t="shared" si="1622"/>
        <v>5031909</v>
      </c>
      <c r="M351" s="17">
        <f t="shared" si="1622"/>
        <v>2651745</v>
      </c>
      <c r="N351" s="17">
        <f t="shared" si="1622"/>
        <v>7683654</v>
      </c>
      <c r="O351" s="17">
        <f t="shared" ref="O351:T351" si="1623">O298+O303</f>
        <v>2549897</v>
      </c>
      <c r="P351" s="17">
        <f t="shared" si="1623"/>
        <v>10233551</v>
      </c>
      <c r="Q351" s="17">
        <f t="shared" si="1623"/>
        <v>2283429</v>
      </c>
      <c r="R351" s="17">
        <f t="shared" si="1623"/>
        <v>12516980</v>
      </c>
      <c r="S351" s="17">
        <f t="shared" si="1623"/>
        <v>2108048</v>
      </c>
      <c r="T351" s="17">
        <f t="shared" si="1623"/>
        <v>14625028</v>
      </c>
      <c r="U351" s="17">
        <f t="shared" ref="U351:Z351" si="1624">U298+U303</f>
        <v>1927585</v>
      </c>
      <c r="V351" s="17">
        <f t="shared" si="1624"/>
        <v>16552613</v>
      </c>
      <c r="W351" s="17">
        <f t="shared" si="1624"/>
        <v>1813977</v>
      </c>
      <c r="X351" s="17">
        <f t="shared" si="1624"/>
        <v>18366590</v>
      </c>
      <c r="Y351" s="17">
        <f t="shared" si="1624"/>
        <v>2225802</v>
      </c>
      <c r="Z351" s="17">
        <f t="shared" si="1624"/>
        <v>20592392</v>
      </c>
      <c r="AA351" s="17">
        <f t="shared" ref="AA351:AD351" si="1625">AA298+AA303</f>
        <v>2282292</v>
      </c>
      <c r="AB351" s="17">
        <f t="shared" si="1625"/>
        <v>22874684</v>
      </c>
      <c r="AC351" s="17">
        <f t="shared" si="1625"/>
        <v>2301064</v>
      </c>
      <c r="AD351" s="17">
        <f t="shared" si="1625"/>
        <v>0</v>
      </c>
      <c r="AE351" s="17">
        <f t="shared" ref="AE351:AJ351" si="1626">AE298+AE303+AE349</f>
        <v>1837021</v>
      </c>
      <c r="AF351" s="17">
        <f t="shared" si="1626"/>
        <v>1837021</v>
      </c>
      <c r="AG351" s="17">
        <f t="shared" si="1626"/>
        <v>1908779</v>
      </c>
      <c r="AH351" s="17">
        <f t="shared" si="1626"/>
        <v>3745800</v>
      </c>
      <c r="AI351" s="17">
        <f t="shared" si="1626"/>
        <v>1744635</v>
      </c>
      <c r="AJ351" s="17">
        <f t="shared" si="1626"/>
        <v>5490435</v>
      </c>
      <c r="AK351" s="17">
        <f t="shared" ref="AK351:AL351" si="1627">AK298+AK303+AK349</f>
        <v>1568696</v>
      </c>
      <c r="AL351" s="17">
        <f t="shared" si="1627"/>
        <v>7059131</v>
      </c>
      <c r="AM351" s="17">
        <f t="shared" ref="AM351:AN351" si="1628">AM298+AM303+AM349</f>
        <v>1369652</v>
      </c>
      <c r="AN351" s="17">
        <f t="shared" si="1628"/>
        <v>8428783</v>
      </c>
      <c r="AO351" s="17">
        <f t="shared" ref="AO351:AP351" si="1629">AO298+AO303+AO349</f>
        <v>1330646</v>
      </c>
      <c r="AP351" s="17">
        <f t="shared" si="1629"/>
        <v>9759429</v>
      </c>
      <c r="AQ351" s="17">
        <f t="shared" ref="AQ351:AR351" si="1630">AQ298+AQ303+AQ349</f>
        <v>1249265</v>
      </c>
      <c r="AR351" s="17">
        <f t="shared" si="1630"/>
        <v>11008694</v>
      </c>
      <c r="AS351" s="17">
        <f t="shared" ref="AS351:AT351" si="1631">AS298+AS303+AS349</f>
        <v>1229861</v>
      </c>
      <c r="AT351" s="17">
        <f t="shared" si="1631"/>
        <v>12238555</v>
      </c>
      <c r="AU351" s="17">
        <f t="shared" ref="AU351:AV351" si="1632">AU298+AU303+AU349</f>
        <v>1824630</v>
      </c>
      <c r="AV351" s="17">
        <f t="shared" si="1632"/>
        <v>14063185</v>
      </c>
      <c r="AW351" s="17">
        <f t="shared" ref="AW351:AX351" si="1633">AW298+AW303+AW349</f>
        <v>1688956</v>
      </c>
      <c r="AX351" s="17">
        <f t="shared" si="1633"/>
        <v>15752141</v>
      </c>
      <c r="AY351" s="17">
        <f t="shared" ref="AY351:AZ351" si="1634">AY298+AY303+AY349</f>
        <v>1304533</v>
      </c>
      <c r="AZ351" s="17">
        <f t="shared" si="1634"/>
        <v>17056674</v>
      </c>
      <c r="BA351" s="17">
        <f t="shared" ref="BA351:BB351" si="1635">BA298+BA303+BA349</f>
        <v>1309650</v>
      </c>
      <c r="BB351" s="17">
        <f t="shared" si="1635"/>
        <v>18366324</v>
      </c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</row>
    <row r="352" spans="1:114" ht="15.75">
      <c r="A352" s="8"/>
      <c r="B352" s="8">
        <v>15</v>
      </c>
      <c r="C352" s="8"/>
      <c r="D352" s="8"/>
      <c r="E352" s="8"/>
      <c r="F352" s="8"/>
      <c r="G352" s="62" t="s">
        <v>238</v>
      </c>
      <c r="H352" s="17">
        <f t="shared" ref="H352:BB352" si="1636">H353</f>
        <v>0</v>
      </c>
      <c r="I352" s="17">
        <f t="shared" si="1636"/>
        <v>4588</v>
      </c>
      <c r="J352" s="17">
        <f t="shared" si="1636"/>
        <v>4588</v>
      </c>
      <c r="K352" s="17">
        <f t="shared" si="1636"/>
        <v>4588</v>
      </c>
      <c r="L352" s="17">
        <f t="shared" si="1636"/>
        <v>9176</v>
      </c>
      <c r="M352" s="17">
        <f t="shared" si="1636"/>
        <v>4588</v>
      </c>
      <c r="N352" s="17">
        <f t="shared" si="1636"/>
        <v>13764</v>
      </c>
      <c r="O352" s="17">
        <f t="shared" si="1636"/>
        <v>4588</v>
      </c>
      <c r="P352" s="17">
        <f t="shared" si="1636"/>
        <v>18352</v>
      </c>
      <c r="Q352" s="17">
        <f t="shared" si="1636"/>
        <v>4588</v>
      </c>
      <c r="R352" s="17">
        <f t="shared" si="1636"/>
        <v>22940</v>
      </c>
      <c r="S352" s="17">
        <f t="shared" si="1636"/>
        <v>4588</v>
      </c>
      <c r="T352" s="17">
        <f t="shared" si="1636"/>
        <v>27528</v>
      </c>
      <c r="U352" s="17">
        <f t="shared" si="1636"/>
        <v>5217</v>
      </c>
      <c r="V352" s="17">
        <f t="shared" si="1636"/>
        <v>32745</v>
      </c>
      <c r="W352" s="17">
        <f t="shared" si="1636"/>
        <v>5688</v>
      </c>
      <c r="X352" s="17">
        <f t="shared" si="1636"/>
        <v>38433</v>
      </c>
      <c r="Y352" s="17">
        <f t="shared" si="1636"/>
        <v>6788</v>
      </c>
      <c r="Z352" s="17">
        <f t="shared" si="1636"/>
        <v>45221</v>
      </c>
      <c r="AA352" s="17">
        <f t="shared" si="1636"/>
        <v>8564</v>
      </c>
      <c r="AB352" s="17">
        <f t="shared" si="1636"/>
        <v>53785</v>
      </c>
      <c r="AC352" s="17">
        <f t="shared" si="1636"/>
        <v>8903</v>
      </c>
      <c r="AD352" s="17">
        <f t="shared" si="1636"/>
        <v>0</v>
      </c>
      <c r="AE352" s="17">
        <f t="shared" si="1636"/>
        <v>10488</v>
      </c>
      <c r="AF352" s="17">
        <f t="shared" si="1636"/>
        <v>10488</v>
      </c>
      <c r="AG352" s="17">
        <f t="shared" si="1636"/>
        <v>10460</v>
      </c>
      <c r="AH352" s="17">
        <f t="shared" si="1636"/>
        <v>20948</v>
      </c>
      <c r="AI352" s="17">
        <f t="shared" si="1636"/>
        <v>10488</v>
      </c>
      <c r="AJ352" s="17">
        <f t="shared" si="1636"/>
        <v>31436</v>
      </c>
      <c r="AK352" s="17">
        <f t="shared" si="1636"/>
        <v>11488</v>
      </c>
      <c r="AL352" s="17">
        <f t="shared" si="1636"/>
        <v>42924</v>
      </c>
      <c r="AM352" s="17">
        <f t="shared" si="1636"/>
        <v>11488</v>
      </c>
      <c r="AN352" s="17">
        <f t="shared" si="1636"/>
        <v>54412</v>
      </c>
      <c r="AO352" s="17">
        <f t="shared" si="1636"/>
        <v>11488</v>
      </c>
      <c r="AP352" s="17">
        <f t="shared" si="1636"/>
        <v>65900</v>
      </c>
      <c r="AQ352" s="17">
        <f t="shared" si="1636"/>
        <v>13228</v>
      </c>
      <c r="AR352" s="17">
        <f t="shared" si="1636"/>
        <v>79128</v>
      </c>
      <c r="AS352" s="17">
        <f t="shared" si="1636"/>
        <v>13688</v>
      </c>
      <c r="AT352" s="17">
        <f t="shared" si="1636"/>
        <v>92816</v>
      </c>
      <c r="AU352" s="17">
        <f t="shared" si="1636"/>
        <v>12001</v>
      </c>
      <c r="AV352" s="17">
        <f t="shared" si="1636"/>
        <v>104817</v>
      </c>
      <c r="AW352" s="17">
        <f t="shared" si="1636"/>
        <v>11188</v>
      </c>
      <c r="AX352" s="17">
        <f t="shared" si="1636"/>
        <v>116005</v>
      </c>
      <c r="AY352" s="17">
        <f t="shared" si="1636"/>
        <v>11188</v>
      </c>
      <c r="AZ352" s="17">
        <f t="shared" si="1636"/>
        <v>127193</v>
      </c>
      <c r="BA352" s="17">
        <f t="shared" si="1636"/>
        <v>22376</v>
      </c>
      <c r="BB352" s="17">
        <f t="shared" si="1636"/>
        <v>149569</v>
      </c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</row>
    <row r="353" spans="1:114" ht="30">
      <c r="A353" s="8"/>
      <c r="B353" s="8"/>
      <c r="C353" s="8" t="s">
        <v>47</v>
      </c>
      <c r="D353" s="8"/>
      <c r="E353" s="8"/>
      <c r="F353" s="8"/>
      <c r="G353" s="62" t="s">
        <v>239</v>
      </c>
      <c r="H353" s="17">
        <f t="shared" ref="H353:N353" si="1637">H332</f>
        <v>0</v>
      </c>
      <c r="I353" s="17">
        <f t="shared" si="1637"/>
        <v>4588</v>
      </c>
      <c r="J353" s="17">
        <f t="shared" si="1637"/>
        <v>4588</v>
      </c>
      <c r="K353" s="17">
        <f t="shared" si="1637"/>
        <v>4588</v>
      </c>
      <c r="L353" s="17">
        <f t="shared" si="1637"/>
        <v>9176</v>
      </c>
      <c r="M353" s="17">
        <f t="shared" si="1637"/>
        <v>4588</v>
      </c>
      <c r="N353" s="17">
        <f t="shared" si="1637"/>
        <v>13764</v>
      </c>
      <c r="O353" s="17">
        <f t="shared" ref="O353:T353" si="1638">O332</f>
        <v>4588</v>
      </c>
      <c r="P353" s="17">
        <f t="shared" si="1638"/>
        <v>18352</v>
      </c>
      <c r="Q353" s="17">
        <f t="shared" si="1638"/>
        <v>4588</v>
      </c>
      <c r="R353" s="17">
        <f t="shared" si="1638"/>
        <v>22940</v>
      </c>
      <c r="S353" s="17">
        <f t="shared" si="1638"/>
        <v>4588</v>
      </c>
      <c r="T353" s="17">
        <f t="shared" si="1638"/>
        <v>27528</v>
      </c>
      <c r="U353" s="17">
        <f t="shared" ref="U353:Z353" si="1639">U332</f>
        <v>5217</v>
      </c>
      <c r="V353" s="17">
        <f t="shared" si="1639"/>
        <v>32745</v>
      </c>
      <c r="W353" s="17">
        <f t="shared" si="1639"/>
        <v>5688</v>
      </c>
      <c r="X353" s="17">
        <f t="shared" si="1639"/>
        <v>38433</v>
      </c>
      <c r="Y353" s="17">
        <f t="shared" si="1639"/>
        <v>6788</v>
      </c>
      <c r="Z353" s="17">
        <f t="shared" si="1639"/>
        <v>45221</v>
      </c>
      <c r="AA353" s="17">
        <f t="shared" ref="AA353:AF353" si="1640">AA332</f>
        <v>8564</v>
      </c>
      <c r="AB353" s="17">
        <f t="shared" si="1640"/>
        <v>53785</v>
      </c>
      <c r="AC353" s="17">
        <f t="shared" si="1640"/>
        <v>8903</v>
      </c>
      <c r="AD353" s="17">
        <f t="shared" si="1640"/>
        <v>0</v>
      </c>
      <c r="AE353" s="17">
        <f t="shared" si="1640"/>
        <v>10488</v>
      </c>
      <c r="AF353" s="17">
        <f t="shared" si="1640"/>
        <v>10488</v>
      </c>
      <c r="AG353" s="17">
        <f t="shared" ref="AG353:AH353" si="1641">AG332</f>
        <v>10460</v>
      </c>
      <c r="AH353" s="17">
        <f t="shared" si="1641"/>
        <v>20948</v>
      </c>
      <c r="AI353" s="17">
        <f t="shared" ref="AI353:AJ353" si="1642">AI332</f>
        <v>10488</v>
      </c>
      <c r="AJ353" s="17">
        <f t="shared" si="1642"/>
        <v>31436</v>
      </c>
      <c r="AK353" s="17">
        <f t="shared" ref="AK353:AL353" si="1643">AK332</f>
        <v>11488</v>
      </c>
      <c r="AL353" s="17">
        <f t="shared" si="1643"/>
        <v>42924</v>
      </c>
      <c r="AM353" s="17">
        <f t="shared" ref="AM353:AN353" si="1644">AM332</f>
        <v>11488</v>
      </c>
      <c r="AN353" s="17">
        <f t="shared" si="1644"/>
        <v>54412</v>
      </c>
      <c r="AO353" s="17">
        <f t="shared" ref="AO353:AP353" si="1645">AO332</f>
        <v>11488</v>
      </c>
      <c r="AP353" s="17">
        <f t="shared" si="1645"/>
        <v>65900</v>
      </c>
      <c r="AQ353" s="17">
        <f t="shared" ref="AQ353:AR353" si="1646">AQ332</f>
        <v>13228</v>
      </c>
      <c r="AR353" s="17">
        <f t="shared" si="1646"/>
        <v>79128</v>
      </c>
      <c r="AS353" s="17">
        <f t="shared" ref="AS353:AT353" si="1647">AS332</f>
        <v>13688</v>
      </c>
      <c r="AT353" s="17">
        <f t="shared" si="1647"/>
        <v>92816</v>
      </c>
      <c r="AU353" s="17">
        <f t="shared" ref="AU353:AV353" si="1648">AU332</f>
        <v>12001</v>
      </c>
      <c r="AV353" s="17">
        <f t="shared" si="1648"/>
        <v>104817</v>
      </c>
      <c r="AW353" s="17">
        <f t="shared" ref="AW353:AX353" si="1649">AW332</f>
        <v>11188</v>
      </c>
      <c r="AX353" s="17">
        <f t="shared" si="1649"/>
        <v>116005</v>
      </c>
      <c r="AY353" s="17">
        <f t="shared" ref="AY353:AZ353" si="1650">AY332</f>
        <v>11188</v>
      </c>
      <c r="AZ353" s="17">
        <f t="shared" si="1650"/>
        <v>127193</v>
      </c>
      <c r="BA353" s="17">
        <f t="shared" ref="BA353:BB353" si="1651">BA332</f>
        <v>22376</v>
      </c>
      <c r="BB353" s="17">
        <f t="shared" si="1651"/>
        <v>149569</v>
      </c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</row>
    <row r="354" spans="1:114" ht="30">
      <c r="A354" s="8"/>
      <c r="B354" s="8" t="s">
        <v>47</v>
      </c>
      <c r="C354" s="8"/>
      <c r="D354" s="8"/>
      <c r="E354" s="8"/>
      <c r="F354" s="8"/>
      <c r="G354" s="62" t="s">
        <v>240</v>
      </c>
      <c r="H354" s="17">
        <f t="shared" ref="H354:N354" si="1652">H355+H356</f>
        <v>0</v>
      </c>
      <c r="I354" s="17">
        <f t="shared" si="1652"/>
        <v>167501</v>
      </c>
      <c r="J354" s="17">
        <f t="shared" si="1652"/>
        <v>167501</v>
      </c>
      <c r="K354" s="17">
        <f t="shared" si="1652"/>
        <v>204787</v>
      </c>
      <c r="L354" s="17">
        <f t="shared" si="1652"/>
        <v>372288</v>
      </c>
      <c r="M354" s="17">
        <f t="shared" si="1652"/>
        <v>303203</v>
      </c>
      <c r="N354" s="17">
        <f t="shared" si="1652"/>
        <v>675491</v>
      </c>
      <c r="O354" s="17">
        <f t="shared" ref="O354:T354" si="1653">O355+O356</f>
        <v>216616</v>
      </c>
      <c r="P354" s="17">
        <f t="shared" si="1653"/>
        <v>892107</v>
      </c>
      <c r="Q354" s="17">
        <f t="shared" si="1653"/>
        <v>270272</v>
      </c>
      <c r="R354" s="17">
        <f t="shared" si="1653"/>
        <v>1162379</v>
      </c>
      <c r="S354" s="17">
        <f t="shared" si="1653"/>
        <v>197457</v>
      </c>
      <c r="T354" s="17">
        <f t="shared" si="1653"/>
        <v>1359836</v>
      </c>
      <c r="U354" s="17">
        <f t="shared" ref="U354:Z354" si="1654">U355+U356</f>
        <v>331487</v>
      </c>
      <c r="V354" s="17">
        <f t="shared" si="1654"/>
        <v>1691323</v>
      </c>
      <c r="W354" s="17">
        <f t="shared" si="1654"/>
        <v>196465</v>
      </c>
      <c r="X354" s="17">
        <f t="shared" si="1654"/>
        <v>1887788</v>
      </c>
      <c r="Y354" s="17">
        <f t="shared" si="1654"/>
        <v>174089</v>
      </c>
      <c r="Z354" s="17">
        <f t="shared" si="1654"/>
        <v>2061877</v>
      </c>
      <c r="AA354" s="17">
        <f t="shared" ref="AA354:AF354" si="1655">AA355+AA356</f>
        <v>179366</v>
      </c>
      <c r="AB354" s="17">
        <f t="shared" si="1655"/>
        <v>2241243</v>
      </c>
      <c r="AC354" s="17">
        <f t="shared" si="1655"/>
        <v>311858</v>
      </c>
      <c r="AD354" s="17">
        <f t="shared" si="1655"/>
        <v>0</v>
      </c>
      <c r="AE354" s="17">
        <f t="shared" si="1655"/>
        <v>187975</v>
      </c>
      <c r="AF354" s="17">
        <f t="shared" si="1655"/>
        <v>187975</v>
      </c>
      <c r="AG354" s="17">
        <f t="shared" ref="AG354:AH354" si="1656">AG355+AG356</f>
        <v>189027</v>
      </c>
      <c r="AH354" s="17">
        <f t="shared" si="1656"/>
        <v>377002</v>
      </c>
      <c r="AI354" s="17">
        <f t="shared" ref="AI354:AJ354" si="1657">AI355+AI356</f>
        <v>190889</v>
      </c>
      <c r="AJ354" s="17">
        <f t="shared" si="1657"/>
        <v>567891</v>
      </c>
      <c r="AK354" s="17">
        <f t="shared" ref="AK354:AL354" si="1658">AK355+AK356</f>
        <v>787638</v>
      </c>
      <c r="AL354" s="17">
        <f t="shared" si="1658"/>
        <v>1355529</v>
      </c>
      <c r="AM354" s="17">
        <f t="shared" ref="AM354:AN354" si="1659">AM355+AM356</f>
        <v>194756</v>
      </c>
      <c r="AN354" s="17">
        <f t="shared" si="1659"/>
        <v>1550285</v>
      </c>
      <c r="AO354" s="17">
        <f t="shared" ref="AO354:AP354" si="1660">AO355+AO356</f>
        <v>202556</v>
      </c>
      <c r="AP354" s="17">
        <f t="shared" si="1660"/>
        <v>1752841</v>
      </c>
      <c r="AQ354" s="17">
        <f t="shared" ref="AQ354:AR354" si="1661">AQ355+AQ356</f>
        <v>210856</v>
      </c>
      <c r="AR354" s="17">
        <f t="shared" si="1661"/>
        <v>1963697</v>
      </c>
      <c r="AS354" s="17">
        <f t="shared" ref="AS354:AT354" si="1662">AS355+AS356</f>
        <v>237643</v>
      </c>
      <c r="AT354" s="17">
        <f t="shared" si="1662"/>
        <v>2201340</v>
      </c>
      <c r="AU354" s="17">
        <f t="shared" ref="AU354:AV354" si="1663">AU355+AU356</f>
        <v>203103</v>
      </c>
      <c r="AV354" s="17">
        <f t="shared" si="1663"/>
        <v>2404443</v>
      </c>
      <c r="AW354" s="17">
        <f t="shared" ref="AW354:AX354" si="1664">AW355+AW356</f>
        <v>203594</v>
      </c>
      <c r="AX354" s="17">
        <f t="shared" si="1664"/>
        <v>2608037</v>
      </c>
      <c r="AY354" s="17">
        <f t="shared" ref="AY354:AZ354" si="1665">AY355+AY356</f>
        <v>757389</v>
      </c>
      <c r="AZ354" s="17">
        <f t="shared" si="1665"/>
        <v>3365426</v>
      </c>
      <c r="BA354" s="17">
        <f t="shared" ref="BA354:BB354" si="1666">BA355+BA356</f>
        <v>247751</v>
      </c>
      <c r="BB354" s="17">
        <f t="shared" si="1666"/>
        <v>3613177</v>
      </c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</row>
    <row r="355" spans="1:114" ht="15.75">
      <c r="A355" s="8"/>
      <c r="B355" s="8"/>
      <c r="C355" s="8" t="s">
        <v>22</v>
      </c>
      <c r="D355" s="8"/>
      <c r="E355" s="8"/>
      <c r="F355" s="8"/>
      <c r="G355" s="62" t="s">
        <v>241</v>
      </c>
      <c r="H355" s="17">
        <f t="shared" ref="H355:N355" si="1667">+H291</f>
        <v>0</v>
      </c>
      <c r="I355" s="17">
        <f t="shared" si="1667"/>
        <v>11313</v>
      </c>
      <c r="J355" s="17">
        <f t="shared" si="1667"/>
        <v>11313</v>
      </c>
      <c r="K355" s="17">
        <f t="shared" si="1667"/>
        <v>12471</v>
      </c>
      <c r="L355" s="17">
        <f t="shared" si="1667"/>
        <v>23784</v>
      </c>
      <c r="M355" s="17">
        <f t="shared" si="1667"/>
        <v>13059</v>
      </c>
      <c r="N355" s="17">
        <f t="shared" si="1667"/>
        <v>36843</v>
      </c>
      <c r="O355" s="17">
        <f t="shared" ref="O355:T355" si="1668">+O291</f>
        <v>9720</v>
      </c>
      <c r="P355" s="17">
        <f t="shared" si="1668"/>
        <v>46563</v>
      </c>
      <c r="Q355" s="17">
        <f t="shared" si="1668"/>
        <v>6391</v>
      </c>
      <c r="R355" s="17">
        <f t="shared" si="1668"/>
        <v>52954</v>
      </c>
      <c r="S355" s="17">
        <f t="shared" si="1668"/>
        <v>3386</v>
      </c>
      <c r="T355" s="17">
        <f t="shared" si="1668"/>
        <v>56340</v>
      </c>
      <c r="U355" s="17">
        <f t="shared" ref="U355:Z355" si="1669">+U291</f>
        <v>2852</v>
      </c>
      <c r="V355" s="17">
        <f t="shared" si="1669"/>
        <v>59192</v>
      </c>
      <c r="W355" s="17">
        <f t="shared" si="1669"/>
        <v>2540</v>
      </c>
      <c r="X355" s="17">
        <f t="shared" si="1669"/>
        <v>61732</v>
      </c>
      <c r="Y355" s="17">
        <f t="shared" si="1669"/>
        <v>4813</v>
      </c>
      <c r="Z355" s="17">
        <f t="shared" si="1669"/>
        <v>66545</v>
      </c>
      <c r="AA355" s="17">
        <f t="shared" ref="AA355:AF355" si="1670">+AA291</f>
        <v>3145</v>
      </c>
      <c r="AB355" s="17">
        <f t="shared" si="1670"/>
        <v>69690</v>
      </c>
      <c r="AC355" s="17">
        <f t="shared" si="1670"/>
        <v>1328</v>
      </c>
      <c r="AD355" s="17">
        <f t="shared" si="1670"/>
        <v>0</v>
      </c>
      <c r="AE355" s="17">
        <f t="shared" si="1670"/>
        <v>3673</v>
      </c>
      <c r="AF355" s="17">
        <f t="shared" si="1670"/>
        <v>3673</v>
      </c>
      <c r="AG355" s="17">
        <f t="shared" ref="AG355:AH355" si="1671">+AG291</f>
        <v>4143</v>
      </c>
      <c r="AH355" s="17">
        <f t="shared" si="1671"/>
        <v>7816</v>
      </c>
      <c r="AI355" s="17">
        <f t="shared" ref="AI355:AJ355" si="1672">+AI291</f>
        <v>4054</v>
      </c>
      <c r="AJ355" s="17">
        <f t="shared" si="1672"/>
        <v>11870</v>
      </c>
      <c r="AK355" s="17">
        <f t="shared" ref="AK355:AL355" si="1673">+AK291</f>
        <v>3985</v>
      </c>
      <c r="AL355" s="17">
        <f t="shared" si="1673"/>
        <v>15855</v>
      </c>
      <c r="AM355" s="17">
        <f t="shared" ref="AM355:AN355" si="1674">+AM291</f>
        <v>3315</v>
      </c>
      <c r="AN355" s="17">
        <f t="shared" si="1674"/>
        <v>19170</v>
      </c>
      <c r="AO355" s="17">
        <f t="shared" ref="AO355:AP355" si="1675">+AO291</f>
        <v>3260</v>
      </c>
      <c r="AP355" s="17">
        <f t="shared" si="1675"/>
        <v>22430</v>
      </c>
      <c r="AQ355" s="17">
        <f t="shared" ref="AQ355:AR355" si="1676">+AQ291</f>
        <v>3016</v>
      </c>
      <c r="AR355" s="17">
        <f t="shared" si="1676"/>
        <v>25446</v>
      </c>
      <c r="AS355" s="17">
        <f t="shared" ref="AS355:AT355" si="1677">+AS291</f>
        <v>3000</v>
      </c>
      <c r="AT355" s="17">
        <f t="shared" si="1677"/>
        <v>28446</v>
      </c>
      <c r="AU355" s="17">
        <f t="shared" ref="AU355:AV355" si="1678">+AU291</f>
        <v>3769</v>
      </c>
      <c r="AV355" s="17">
        <f t="shared" si="1678"/>
        <v>32215</v>
      </c>
      <c r="AW355" s="17">
        <f t="shared" ref="AW355:AX355" si="1679">+AW291</f>
        <v>3616</v>
      </c>
      <c r="AX355" s="17">
        <f t="shared" si="1679"/>
        <v>35831</v>
      </c>
      <c r="AY355" s="17">
        <f t="shared" ref="AY355:AZ355" si="1680">+AY291</f>
        <v>3002</v>
      </c>
      <c r="AZ355" s="17">
        <f t="shared" si="1680"/>
        <v>38833</v>
      </c>
      <c r="BA355" s="17">
        <f t="shared" ref="BA355:BB355" si="1681">+BA291</f>
        <v>3294</v>
      </c>
      <c r="BB355" s="17">
        <f t="shared" si="1681"/>
        <v>42127</v>
      </c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</row>
    <row r="356" spans="1:114" ht="15.75">
      <c r="A356" s="8"/>
      <c r="B356" s="8"/>
      <c r="C356" s="8" t="s">
        <v>39</v>
      </c>
      <c r="D356" s="8"/>
      <c r="E356" s="8"/>
      <c r="F356" s="8"/>
      <c r="G356" s="62" t="s">
        <v>242</v>
      </c>
      <c r="H356" s="17">
        <f t="shared" ref="H356:N356" si="1682">H224-H351-H352-H355</f>
        <v>0</v>
      </c>
      <c r="I356" s="17">
        <f t="shared" si="1682"/>
        <v>156188</v>
      </c>
      <c r="J356" s="17">
        <f t="shared" si="1682"/>
        <v>156188</v>
      </c>
      <c r="K356" s="17">
        <f t="shared" si="1682"/>
        <v>192316</v>
      </c>
      <c r="L356" s="17">
        <f t="shared" si="1682"/>
        <v>348504</v>
      </c>
      <c r="M356" s="17">
        <f t="shared" si="1682"/>
        <v>290144</v>
      </c>
      <c r="N356" s="17">
        <f t="shared" si="1682"/>
        <v>638648</v>
      </c>
      <c r="O356" s="17">
        <f t="shared" ref="O356:T356" si="1683">O224-O351-O352-O355</f>
        <v>206896</v>
      </c>
      <c r="P356" s="17">
        <f t="shared" si="1683"/>
        <v>845544</v>
      </c>
      <c r="Q356" s="17">
        <f t="shared" si="1683"/>
        <v>263881</v>
      </c>
      <c r="R356" s="17">
        <f t="shared" si="1683"/>
        <v>1109425</v>
      </c>
      <c r="S356" s="17">
        <f t="shared" si="1683"/>
        <v>194071</v>
      </c>
      <c r="T356" s="17">
        <f t="shared" si="1683"/>
        <v>1303496</v>
      </c>
      <c r="U356" s="17">
        <f t="shared" ref="U356:Z356" si="1684">U224-U351-U352-U355</f>
        <v>328635</v>
      </c>
      <c r="V356" s="17">
        <f t="shared" si="1684"/>
        <v>1632131</v>
      </c>
      <c r="W356" s="17">
        <f t="shared" si="1684"/>
        <v>193925</v>
      </c>
      <c r="X356" s="17">
        <f t="shared" si="1684"/>
        <v>1826056</v>
      </c>
      <c r="Y356" s="17">
        <f t="shared" si="1684"/>
        <v>169276</v>
      </c>
      <c r="Z356" s="17">
        <f t="shared" si="1684"/>
        <v>1995332</v>
      </c>
      <c r="AA356" s="17">
        <f t="shared" ref="AA356:AF356" si="1685">AA224-AA351-AA352-AA355</f>
        <v>176221</v>
      </c>
      <c r="AB356" s="17">
        <f t="shared" si="1685"/>
        <v>2171553</v>
      </c>
      <c r="AC356" s="17">
        <f t="shared" si="1685"/>
        <v>310530</v>
      </c>
      <c r="AD356" s="17">
        <f t="shared" si="1685"/>
        <v>0</v>
      </c>
      <c r="AE356" s="17">
        <f t="shared" si="1685"/>
        <v>184302</v>
      </c>
      <c r="AF356" s="17">
        <f t="shared" si="1685"/>
        <v>184302</v>
      </c>
      <c r="AG356" s="17">
        <f t="shared" ref="AG356:AH356" si="1686">AG224-AG351-AG352-AG355</f>
        <v>184884</v>
      </c>
      <c r="AH356" s="17">
        <f t="shared" si="1686"/>
        <v>369186</v>
      </c>
      <c r="AI356" s="17">
        <f t="shared" ref="AI356:AJ356" si="1687">AI224-AI351-AI352-AI355</f>
        <v>186835</v>
      </c>
      <c r="AJ356" s="17">
        <f t="shared" si="1687"/>
        <v>556021</v>
      </c>
      <c r="AK356" s="17">
        <f t="shared" ref="AK356:AL356" si="1688">AK224-AK351-AK352-AK355</f>
        <v>783653</v>
      </c>
      <c r="AL356" s="17">
        <f t="shared" si="1688"/>
        <v>1339674</v>
      </c>
      <c r="AM356" s="17">
        <f t="shared" ref="AM356:AN356" si="1689">AM224-AM351-AM352-AM355</f>
        <v>191441</v>
      </c>
      <c r="AN356" s="17">
        <f t="shared" si="1689"/>
        <v>1531115</v>
      </c>
      <c r="AO356" s="17">
        <f t="shared" ref="AO356:AP356" si="1690">AO224-AO351-AO352-AO355</f>
        <v>199296</v>
      </c>
      <c r="AP356" s="17">
        <f t="shared" si="1690"/>
        <v>1730411</v>
      </c>
      <c r="AQ356" s="17">
        <f t="shared" ref="AQ356:AR356" si="1691">AQ224-AQ351-AQ352-AQ355</f>
        <v>207840</v>
      </c>
      <c r="AR356" s="17">
        <f t="shared" si="1691"/>
        <v>1938251</v>
      </c>
      <c r="AS356" s="17">
        <f t="shared" ref="AS356:AT356" si="1692">AS224-AS351-AS352-AS355</f>
        <v>234643</v>
      </c>
      <c r="AT356" s="17">
        <f t="shared" si="1692"/>
        <v>2172894</v>
      </c>
      <c r="AU356" s="17">
        <f t="shared" ref="AU356:AV356" si="1693">AU224-AU351-AU352-AU355</f>
        <v>199334</v>
      </c>
      <c r="AV356" s="17">
        <f t="shared" si="1693"/>
        <v>2372228</v>
      </c>
      <c r="AW356" s="17">
        <f t="shared" ref="AW356:AX356" si="1694">AW224-AW351-AW352-AW355</f>
        <v>199978</v>
      </c>
      <c r="AX356" s="17">
        <f t="shared" si="1694"/>
        <v>2572206</v>
      </c>
      <c r="AY356" s="17">
        <f t="shared" ref="AY356:AZ356" si="1695">AY224-AY351-AY352-AY355</f>
        <v>754387</v>
      </c>
      <c r="AZ356" s="17">
        <f t="shared" si="1695"/>
        <v>3326593</v>
      </c>
      <c r="BA356" s="17">
        <f t="shared" ref="BA356:BB356" si="1696">BA224-BA351-BA352-BA355</f>
        <v>244457</v>
      </c>
      <c r="BB356" s="17">
        <f t="shared" si="1696"/>
        <v>3571050</v>
      </c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</row>
    <row r="357" spans="1:114" s="1" customFormat="1" ht="36">
      <c r="A357" s="98" t="s">
        <v>243</v>
      </c>
      <c r="B357" s="98"/>
      <c r="C357" s="98"/>
      <c r="D357" s="98"/>
      <c r="E357" s="98"/>
      <c r="F357" s="98"/>
      <c r="G357" s="52" t="s">
        <v>244</v>
      </c>
      <c r="H357" s="18">
        <f t="shared" ref="H357:N357" si="1697">H359+H362+H365+H368+H374+H378+H401+H405</f>
        <v>0</v>
      </c>
      <c r="I357" s="18">
        <f t="shared" si="1697"/>
        <v>245732</v>
      </c>
      <c r="J357" s="18">
        <f t="shared" si="1697"/>
        <v>245732</v>
      </c>
      <c r="K357" s="18">
        <f t="shared" si="1697"/>
        <v>270089</v>
      </c>
      <c r="L357" s="18">
        <f t="shared" si="1697"/>
        <v>515821</v>
      </c>
      <c r="M357" s="18">
        <f t="shared" si="1697"/>
        <v>291727</v>
      </c>
      <c r="N357" s="18">
        <f t="shared" si="1697"/>
        <v>807548</v>
      </c>
      <c r="O357" s="18">
        <f t="shared" ref="O357:T357" si="1698">O359+O362+O365+O368+O374+O378+O401+O405</f>
        <v>247145</v>
      </c>
      <c r="P357" s="18">
        <f t="shared" si="1698"/>
        <v>1054693</v>
      </c>
      <c r="Q357" s="18">
        <f t="shared" si="1698"/>
        <v>272863</v>
      </c>
      <c r="R357" s="18">
        <f t="shared" si="1698"/>
        <v>1327556</v>
      </c>
      <c r="S357" s="18">
        <f t="shared" si="1698"/>
        <v>254397</v>
      </c>
      <c r="T357" s="18">
        <f t="shared" si="1698"/>
        <v>1581953</v>
      </c>
      <c r="U357" s="18">
        <f t="shared" ref="U357:Z357" si="1699">U359+U362+U365+U368+U374+U378+U401+U405</f>
        <v>287892</v>
      </c>
      <c r="V357" s="18">
        <f t="shared" si="1699"/>
        <v>1869845</v>
      </c>
      <c r="W357" s="18">
        <f t="shared" si="1699"/>
        <v>305261</v>
      </c>
      <c r="X357" s="18">
        <f t="shared" si="1699"/>
        <v>2175106</v>
      </c>
      <c r="Y357" s="18">
        <f t="shared" si="1699"/>
        <v>384444</v>
      </c>
      <c r="Z357" s="18">
        <f t="shared" si="1699"/>
        <v>2559550</v>
      </c>
      <c r="AA357" s="18">
        <f t="shared" ref="AA357:AF357" si="1700">AA359+AA362+AA365+AA368+AA374+AA378+AA401+AA405</f>
        <v>438187</v>
      </c>
      <c r="AB357" s="18">
        <f t="shared" si="1700"/>
        <v>2997737</v>
      </c>
      <c r="AC357" s="18">
        <f t="shared" si="1700"/>
        <v>253882</v>
      </c>
      <c r="AD357" s="18">
        <f t="shared" si="1700"/>
        <v>0</v>
      </c>
      <c r="AE357" s="18">
        <f t="shared" si="1700"/>
        <v>425372</v>
      </c>
      <c r="AF357" s="18">
        <f t="shared" si="1700"/>
        <v>425372</v>
      </c>
      <c r="AG357" s="18">
        <f t="shared" ref="AG357:AH357" si="1701">AG359+AG362+AG365+AG368+AG374+AG378+AG401+AG405</f>
        <v>502570</v>
      </c>
      <c r="AH357" s="18">
        <f t="shared" si="1701"/>
        <v>927942</v>
      </c>
      <c r="AI357" s="18">
        <f t="shared" ref="AI357:AJ357" si="1702">AI359+AI362+AI365+AI368+AI374+AI378+AI401+AI405</f>
        <v>370805</v>
      </c>
      <c r="AJ357" s="18">
        <f t="shared" si="1702"/>
        <v>1298747</v>
      </c>
      <c r="AK357" s="18">
        <f t="shared" ref="AK357:AL357" si="1703">AK359+AK362+AK365+AK368+AK374+AK378+AK401+AK405</f>
        <v>697572</v>
      </c>
      <c r="AL357" s="18">
        <f t="shared" si="1703"/>
        <v>1996319</v>
      </c>
      <c r="AM357" s="18">
        <f t="shared" ref="AM357:AN357" si="1704">AM359+AM362+AM365+AM368+AM374+AM378+AM401+AM405</f>
        <v>480600</v>
      </c>
      <c r="AN357" s="18">
        <f t="shared" si="1704"/>
        <v>2476919</v>
      </c>
      <c r="AO357" s="18">
        <f t="shared" ref="AO357:AP357" si="1705">AO359+AO362+AO365+AO368+AO374+AO378+AO401+AO405</f>
        <v>471381</v>
      </c>
      <c r="AP357" s="18">
        <f t="shared" si="1705"/>
        <v>2948300</v>
      </c>
      <c r="AQ357" s="18">
        <f t="shared" ref="AQ357:AR357" si="1706">AQ359+AQ362+AQ365+AQ368+AQ374+AQ378+AQ401+AQ405</f>
        <v>550405</v>
      </c>
      <c r="AR357" s="18">
        <f t="shared" si="1706"/>
        <v>3498705</v>
      </c>
      <c r="AS357" s="18">
        <f t="shared" ref="AS357:AT357" si="1707">AS359+AS362+AS365+AS368+AS374+AS378+AS401+AS405</f>
        <v>658902</v>
      </c>
      <c r="AT357" s="18">
        <f t="shared" si="1707"/>
        <v>4157607</v>
      </c>
      <c r="AU357" s="18">
        <f t="shared" ref="AU357:AV357" si="1708">AU359+AU362+AU365+AU368+AU374+AU378+AU401+AU405</f>
        <v>433817</v>
      </c>
      <c r="AV357" s="18">
        <f t="shared" si="1708"/>
        <v>4591424</v>
      </c>
      <c r="AW357" s="18">
        <f t="shared" ref="AW357:AX357" si="1709">AW359+AW362+AW365+AW368+AW374+AW378+AW401+AW405</f>
        <v>336846</v>
      </c>
      <c r="AX357" s="18">
        <f t="shared" si="1709"/>
        <v>4928270</v>
      </c>
      <c r="AY357" s="18">
        <f t="shared" ref="AY357:AZ357" si="1710">AY359+AY362+AY365+AY368+AY374+AY378+AY401+AY405</f>
        <v>501385</v>
      </c>
      <c r="AZ357" s="18">
        <f t="shared" si="1710"/>
        <v>5429655</v>
      </c>
      <c r="BA357" s="18">
        <f t="shared" ref="BA357:BB357" si="1711">BA359+BA362+BA365+BA368+BA374+BA378+BA401+BA405</f>
        <v>596899</v>
      </c>
      <c r="BB357" s="18">
        <f t="shared" si="1711"/>
        <v>6026554</v>
      </c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  <c r="DF357" s="11"/>
      <c r="DG357" s="11"/>
      <c r="DH357" s="11"/>
      <c r="DI357" s="11"/>
      <c r="DJ357" s="11"/>
    </row>
    <row r="358" spans="1:114" ht="15.75">
      <c r="A358" s="8"/>
      <c r="B358" s="8"/>
      <c r="C358" s="8"/>
      <c r="D358" s="8" t="s">
        <v>24</v>
      </c>
      <c r="E358" s="8"/>
      <c r="F358" s="8"/>
      <c r="G358" s="62" t="s">
        <v>70</v>
      </c>
      <c r="H358" s="18">
        <f t="shared" ref="H358:N358" si="1712">H359+H362+H365+H368+H374+H378</f>
        <v>0</v>
      </c>
      <c r="I358" s="18">
        <f t="shared" si="1712"/>
        <v>247057</v>
      </c>
      <c r="J358" s="18">
        <f t="shared" si="1712"/>
        <v>247057</v>
      </c>
      <c r="K358" s="18">
        <f t="shared" si="1712"/>
        <v>274150</v>
      </c>
      <c r="L358" s="18">
        <f t="shared" si="1712"/>
        <v>521207</v>
      </c>
      <c r="M358" s="18">
        <f t="shared" si="1712"/>
        <v>294138</v>
      </c>
      <c r="N358" s="18">
        <f t="shared" si="1712"/>
        <v>815345</v>
      </c>
      <c r="O358" s="18">
        <f t="shared" ref="O358:T358" si="1713">O359+O362+O365+O368+O374+O378</f>
        <v>253673</v>
      </c>
      <c r="P358" s="18">
        <f t="shared" si="1713"/>
        <v>1069018</v>
      </c>
      <c r="Q358" s="18">
        <f t="shared" si="1713"/>
        <v>278424</v>
      </c>
      <c r="R358" s="18">
        <f t="shared" si="1713"/>
        <v>1347442</v>
      </c>
      <c r="S358" s="18">
        <f t="shared" si="1713"/>
        <v>263024</v>
      </c>
      <c r="T358" s="18">
        <f t="shared" si="1713"/>
        <v>1610466</v>
      </c>
      <c r="U358" s="18">
        <f t="shared" ref="U358:Z358" si="1714">U359+U362+U365+U368+U374+U378</f>
        <v>291074</v>
      </c>
      <c r="V358" s="18">
        <f t="shared" si="1714"/>
        <v>1901540</v>
      </c>
      <c r="W358" s="18">
        <f t="shared" si="1714"/>
        <v>304185</v>
      </c>
      <c r="X358" s="18">
        <f t="shared" si="1714"/>
        <v>2205725</v>
      </c>
      <c r="Y358" s="18">
        <f t="shared" si="1714"/>
        <v>393777</v>
      </c>
      <c r="Z358" s="18">
        <f t="shared" si="1714"/>
        <v>2599502</v>
      </c>
      <c r="AA358" s="18">
        <f t="shared" ref="AA358:AF358" si="1715">AA359+AA362+AA365+AA368+AA374+AA378</f>
        <v>439742</v>
      </c>
      <c r="AB358" s="18">
        <f t="shared" si="1715"/>
        <v>3039244</v>
      </c>
      <c r="AC358" s="18">
        <f t="shared" si="1715"/>
        <v>262544</v>
      </c>
      <c r="AD358" s="18">
        <f t="shared" si="1715"/>
        <v>0</v>
      </c>
      <c r="AE358" s="18">
        <f t="shared" si="1715"/>
        <v>427418</v>
      </c>
      <c r="AF358" s="18">
        <f t="shared" si="1715"/>
        <v>427418</v>
      </c>
      <c r="AG358" s="18">
        <f t="shared" ref="AG358:AH358" si="1716">AG359+AG362+AG365+AG368+AG374+AG378</f>
        <v>504844</v>
      </c>
      <c r="AH358" s="18">
        <f t="shared" si="1716"/>
        <v>932262</v>
      </c>
      <c r="AI358" s="18">
        <f t="shared" ref="AI358:AJ358" si="1717">AI359+AI362+AI365+AI368+AI374+AI378</f>
        <v>375903</v>
      </c>
      <c r="AJ358" s="18">
        <f t="shared" si="1717"/>
        <v>1308165</v>
      </c>
      <c r="AK358" s="18">
        <f t="shared" ref="AK358:AL358" si="1718">AK359+AK362+AK365+AK368+AK374+AK378</f>
        <v>702698</v>
      </c>
      <c r="AL358" s="18">
        <f t="shared" si="1718"/>
        <v>2010863</v>
      </c>
      <c r="AM358" s="18">
        <f t="shared" ref="AM358:AN358" si="1719">AM359+AM362+AM365+AM368+AM374+AM378</f>
        <v>482343</v>
      </c>
      <c r="AN358" s="18">
        <f t="shared" si="1719"/>
        <v>2493206</v>
      </c>
      <c r="AO358" s="18">
        <f t="shared" ref="AO358:AP358" si="1720">AO359+AO362+AO365+AO368+AO374+AO378</f>
        <v>472560</v>
      </c>
      <c r="AP358" s="18">
        <f t="shared" si="1720"/>
        <v>2965766</v>
      </c>
      <c r="AQ358" s="18">
        <f t="shared" ref="AQ358:AR358" si="1721">AQ359+AQ362+AQ365+AQ368+AQ374+AQ378</f>
        <v>551793</v>
      </c>
      <c r="AR358" s="18">
        <f t="shared" si="1721"/>
        <v>3517559</v>
      </c>
      <c r="AS358" s="18">
        <f t="shared" ref="AS358:AT358" si="1722">AS359+AS362+AS365+AS368+AS374+AS378</f>
        <v>659888</v>
      </c>
      <c r="AT358" s="18">
        <f t="shared" si="1722"/>
        <v>4177447</v>
      </c>
      <c r="AU358" s="18">
        <f t="shared" ref="AU358:AV358" si="1723">AU359+AU362+AU365+AU368+AU374+AU378</f>
        <v>434617</v>
      </c>
      <c r="AV358" s="18">
        <f t="shared" si="1723"/>
        <v>4612064</v>
      </c>
      <c r="AW358" s="18">
        <f t="shared" ref="AW358:AX358" si="1724">AW359+AW362+AW365+AW368+AW374+AW378</f>
        <v>337473</v>
      </c>
      <c r="AX358" s="18">
        <f t="shared" si="1724"/>
        <v>4949537</v>
      </c>
      <c r="AY358" s="18">
        <f t="shared" ref="AY358:AZ358" si="1725">AY359+AY362+AY365+AY368+AY374+AY378</f>
        <v>502015</v>
      </c>
      <c r="AZ358" s="18">
        <f t="shared" si="1725"/>
        <v>5451552</v>
      </c>
      <c r="BA358" s="18">
        <f t="shared" ref="BA358:BB358" si="1726">BA359+BA362+BA365+BA368+BA374+BA378</f>
        <v>597638</v>
      </c>
      <c r="BB358" s="18">
        <f t="shared" si="1726"/>
        <v>6049190</v>
      </c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</row>
    <row r="359" spans="1:114" ht="15.75">
      <c r="A359" s="8"/>
      <c r="B359" s="8"/>
      <c r="C359" s="8"/>
      <c r="D359" s="8" t="s">
        <v>73</v>
      </c>
      <c r="E359" s="8"/>
      <c r="F359" s="8"/>
      <c r="G359" s="62" t="s">
        <v>74</v>
      </c>
      <c r="H359" s="17">
        <f t="shared" ref="H359:BA360" si="1727">H360</f>
        <v>0</v>
      </c>
      <c r="I359" s="17">
        <f t="shared" si="1727"/>
        <v>0</v>
      </c>
      <c r="J359" s="17">
        <f t="shared" si="1727"/>
        <v>0</v>
      </c>
      <c r="K359" s="17">
        <f t="shared" si="1727"/>
        <v>0</v>
      </c>
      <c r="L359" s="17">
        <f t="shared" si="1727"/>
        <v>0</v>
      </c>
      <c r="M359" s="17">
        <f t="shared" si="1727"/>
        <v>0</v>
      </c>
      <c r="N359" s="17">
        <f t="shared" si="1727"/>
        <v>0</v>
      </c>
      <c r="O359" s="17">
        <f t="shared" si="1727"/>
        <v>5999</v>
      </c>
      <c r="P359" s="17">
        <f t="shared" si="1727"/>
        <v>5999</v>
      </c>
      <c r="Q359" s="17">
        <f t="shared" si="1727"/>
        <v>0</v>
      </c>
      <c r="R359" s="17">
        <f t="shared" si="1727"/>
        <v>5999</v>
      </c>
      <c r="S359" s="17">
        <f t="shared" si="1727"/>
        <v>0</v>
      </c>
      <c r="T359" s="17">
        <f t="shared" si="1727"/>
        <v>5999</v>
      </c>
      <c r="U359" s="17">
        <f t="shared" si="1727"/>
        <v>1000</v>
      </c>
      <c r="V359" s="17">
        <f t="shared" si="1727"/>
        <v>6999</v>
      </c>
      <c r="W359" s="17">
        <f t="shared" si="1727"/>
        <v>0</v>
      </c>
      <c r="X359" s="17">
        <f>X360</f>
        <v>6999</v>
      </c>
      <c r="Y359" s="17">
        <f t="shared" si="1727"/>
        <v>5180</v>
      </c>
      <c r="Z359" s="17">
        <f>Z360</f>
        <v>12179</v>
      </c>
      <c r="AA359" s="17">
        <f t="shared" si="1727"/>
        <v>0</v>
      </c>
      <c r="AB359" s="17">
        <f>AB360</f>
        <v>12179</v>
      </c>
      <c r="AC359" s="17">
        <f t="shared" si="1727"/>
        <v>0</v>
      </c>
      <c r="AD359" s="17">
        <f>AD360</f>
        <v>0</v>
      </c>
      <c r="AE359" s="17">
        <f t="shared" si="1727"/>
        <v>0</v>
      </c>
      <c r="AF359" s="17">
        <f>AF360</f>
        <v>0</v>
      </c>
      <c r="AG359" s="17">
        <f t="shared" si="1727"/>
        <v>0</v>
      </c>
      <c r="AH359" s="17">
        <f>AH360</f>
        <v>0</v>
      </c>
      <c r="AI359" s="17">
        <f t="shared" si="1727"/>
        <v>0</v>
      </c>
      <c r="AJ359" s="17">
        <f>AJ360</f>
        <v>0</v>
      </c>
      <c r="AK359" s="17">
        <f t="shared" si="1727"/>
        <v>5085</v>
      </c>
      <c r="AL359" s="17">
        <f>AL360</f>
        <v>5085</v>
      </c>
      <c r="AM359" s="17">
        <f t="shared" si="1727"/>
        <v>0</v>
      </c>
      <c r="AN359" s="17">
        <f>AN360</f>
        <v>5085</v>
      </c>
      <c r="AO359" s="17">
        <f t="shared" si="1727"/>
        <v>0</v>
      </c>
      <c r="AP359" s="17">
        <f>AP360</f>
        <v>5085</v>
      </c>
      <c r="AQ359" s="17">
        <f t="shared" si="1727"/>
        <v>0</v>
      </c>
      <c r="AR359" s="17">
        <f>AR360</f>
        <v>5085</v>
      </c>
      <c r="AS359" s="17">
        <f t="shared" si="1727"/>
        <v>0</v>
      </c>
      <c r="AT359" s="17">
        <f>AT360</f>
        <v>5085</v>
      </c>
      <c r="AU359" s="17">
        <f t="shared" si="1727"/>
        <v>4496</v>
      </c>
      <c r="AV359" s="17">
        <f>AV360</f>
        <v>9581</v>
      </c>
      <c r="AW359" s="17">
        <f t="shared" si="1727"/>
        <v>0</v>
      </c>
      <c r="AX359" s="17">
        <f>AX360</f>
        <v>9581</v>
      </c>
      <c r="AY359" s="17">
        <f t="shared" si="1727"/>
        <v>0</v>
      </c>
      <c r="AZ359" s="17">
        <f>AZ360</f>
        <v>9581</v>
      </c>
      <c r="BA359" s="17">
        <f t="shared" si="1727"/>
        <v>0</v>
      </c>
      <c r="BB359" s="17">
        <f>BB360</f>
        <v>9581</v>
      </c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</row>
    <row r="360" spans="1:114" ht="15.75">
      <c r="A360" s="8"/>
      <c r="B360" s="8"/>
      <c r="C360" s="8"/>
      <c r="D360" s="8"/>
      <c r="E360" s="8" t="s">
        <v>75</v>
      </c>
      <c r="F360" s="8"/>
      <c r="G360" s="57" t="s">
        <v>145</v>
      </c>
      <c r="H360" s="17">
        <f t="shared" si="1727"/>
        <v>0</v>
      </c>
      <c r="I360" s="17">
        <f t="shared" si="1727"/>
        <v>0</v>
      </c>
      <c r="J360" s="17">
        <f t="shared" si="1727"/>
        <v>0</v>
      </c>
      <c r="K360" s="17">
        <f t="shared" si="1727"/>
        <v>0</v>
      </c>
      <c r="L360" s="17">
        <f t="shared" si="1727"/>
        <v>0</v>
      </c>
      <c r="M360" s="17">
        <f t="shared" si="1727"/>
        <v>0</v>
      </c>
      <c r="N360" s="17">
        <f t="shared" si="1727"/>
        <v>0</v>
      </c>
      <c r="O360" s="17">
        <f t="shared" si="1727"/>
        <v>5999</v>
      </c>
      <c r="P360" s="17">
        <f t="shared" si="1727"/>
        <v>5999</v>
      </c>
      <c r="Q360" s="17">
        <f t="shared" si="1727"/>
        <v>0</v>
      </c>
      <c r="R360" s="17">
        <f t="shared" si="1727"/>
        <v>5999</v>
      </c>
      <c r="S360" s="17">
        <f t="shared" si="1727"/>
        <v>0</v>
      </c>
      <c r="T360" s="17">
        <f t="shared" si="1727"/>
        <v>5999</v>
      </c>
      <c r="U360" s="17">
        <f t="shared" si="1727"/>
        <v>1000</v>
      </c>
      <c r="V360" s="17">
        <f t="shared" si="1727"/>
        <v>6999</v>
      </c>
      <c r="W360" s="17">
        <f>W361</f>
        <v>0</v>
      </c>
      <c r="X360" s="17">
        <f>X361</f>
        <v>6999</v>
      </c>
      <c r="Y360" s="17">
        <f>Y361</f>
        <v>5180</v>
      </c>
      <c r="Z360" s="17">
        <f>Z361</f>
        <v>12179</v>
      </c>
      <c r="AA360" s="17">
        <f>AA361</f>
        <v>0</v>
      </c>
      <c r="AB360" s="17">
        <f>AB361</f>
        <v>12179</v>
      </c>
      <c r="AC360" s="17">
        <f>AC361</f>
        <v>0</v>
      </c>
      <c r="AD360" s="17">
        <f>AD361</f>
        <v>0</v>
      </c>
      <c r="AE360" s="17">
        <f>AE361</f>
        <v>0</v>
      </c>
      <c r="AF360" s="17">
        <f>AF361</f>
        <v>0</v>
      </c>
      <c r="AG360" s="17">
        <f>AG361</f>
        <v>0</v>
      </c>
      <c r="AH360" s="17">
        <f>AH361</f>
        <v>0</v>
      </c>
      <c r="AI360" s="17">
        <f>AI361</f>
        <v>0</v>
      </c>
      <c r="AJ360" s="17">
        <f>AJ361</f>
        <v>0</v>
      </c>
      <c r="AK360" s="17">
        <f>AK361</f>
        <v>5085</v>
      </c>
      <c r="AL360" s="17">
        <f>AL361</f>
        <v>5085</v>
      </c>
      <c r="AM360" s="17">
        <f>AM361</f>
        <v>0</v>
      </c>
      <c r="AN360" s="17">
        <f>AN361</f>
        <v>5085</v>
      </c>
      <c r="AO360" s="17">
        <f>AO361</f>
        <v>0</v>
      </c>
      <c r="AP360" s="17">
        <f>AP361</f>
        <v>5085</v>
      </c>
      <c r="AQ360" s="17">
        <f>AQ361</f>
        <v>0</v>
      </c>
      <c r="AR360" s="17">
        <f>AR361</f>
        <v>5085</v>
      </c>
      <c r="AS360" s="17">
        <f>AS361</f>
        <v>0</v>
      </c>
      <c r="AT360" s="17">
        <f>AT361</f>
        <v>5085</v>
      </c>
      <c r="AU360" s="17">
        <f>AU361</f>
        <v>4496</v>
      </c>
      <c r="AV360" s="17">
        <f>AV361</f>
        <v>9581</v>
      </c>
      <c r="AW360" s="17">
        <f>AW361</f>
        <v>0</v>
      </c>
      <c r="AX360" s="17">
        <f>AX361</f>
        <v>9581</v>
      </c>
      <c r="AY360" s="17">
        <f>AY361</f>
        <v>0</v>
      </c>
      <c r="AZ360" s="17">
        <f>AZ361</f>
        <v>9581</v>
      </c>
      <c r="BA360" s="17">
        <f>BA361</f>
        <v>0</v>
      </c>
      <c r="BB360" s="17">
        <f>BB361</f>
        <v>9581</v>
      </c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</row>
    <row r="361" spans="1:114">
      <c r="A361" s="12"/>
      <c r="B361" s="12"/>
      <c r="C361" s="12"/>
      <c r="D361" s="12"/>
      <c r="E361" s="12"/>
      <c r="F361" s="12" t="s">
        <v>75</v>
      </c>
      <c r="G361" s="63" t="s">
        <v>149</v>
      </c>
      <c r="H361" s="19"/>
      <c r="I361" s="19"/>
      <c r="J361" s="13">
        <f>H361+I361</f>
        <v>0</v>
      </c>
      <c r="K361" s="19"/>
      <c r="L361" s="13">
        <f>J361+K361</f>
        <v>0</v>
      </c>
      <c r="M361" s="19"/>
      <c r="N361" s="13">
        <f>L361+M361</f>
        <v>0</v>
      </c>
      <c r="O361" s="39">
        <v>5999</v>
      </c>
      <c r="P361" s="13">
        <f>N361+O361</f>
        <v>5999</v>
      </c>
      <c r="Q361" s="39">
        <v>0</v>
      </c>
      <c r="R361" s="13">
        <f>P361+Q361</f>
        <v>5999</v>
      </c>
      <c r="S361" s="39">
        <v>0</v>
      </c>
      <c r="T361" s="13">
        <f>R361+S361</f>
        <v>5999</v>
      </c>
      <c r="U361" s="39">
        <v>1000</v>
      </c>
      <c r="V361" s="13">
        <f>T361+U361</f>
        <v>6999</v>
      </c>
      <c r="W361" s="39"/>
      <c r="X361" s="13">
        <f>V361+W361</f>
        <v>6999</v>
      </c>
      <c r="Y361" s="39">
        <v>5180</v>
      </c>
      <c r="Z361" s="13">
        <f>X361+Y361</f>
        <v>12179</v>
      </c>
      <c r="AA361" s="39"/>
      <c r="AB361" s="13">
        <f>Z361+AA361</f>
        <v>12179</v>
      </c>
      <c r="AC361" s="39"/>
      <c r="AD361" s="13"/>
      <c r="AE361" s="39"/>
      <c r="AF361" s="13">
        <f>AD361+AE361</f>
        <v>0</v>
      </c>
      <c r="AG361" s="39"/>
      <c r="AH361" s="13">
        <f>AF361+AG361</f>
        <v>0</v>
      </c>
      <c r="AI361" s="39"/>
      <c r="AJ361" s="13">
        <f>AH361+AI361</f>
        <v>0</v>
      </c>
      <c r="AK361" s="39">
        <v>5085</v>
      </c>
      <c r="AL361" s="13">
        <f>AJ361+AK361</f>
        <v>5085</v>
      </c>
      <c r="AM361" s="39">
        <v>0</v>
      </c>
      <c r="AN361" s="13">
        <f>AL361+AM361</f>
        <v>5085</v>
      </c>
      <c r="AO361" s="39">
        <v>0</v>
      </c>
      <c r="AP361" s="13">
        <f>AN361+AO361</f>
        <v>5085</v>
      </c>
      <c r="AQ361" s="39">
        <v>0</v>
      </c>
      <c r="AR361" s="13">
        <f>AP361+AQ361</f>
        <v>5085</v>
      </c>
      <c r="AS361" s="39">
        <v>0</v>
      </c>
      <c r="AT361" s="13">
        <f>AR361+AS361</f>
        <v>5085</v>
      </c>
      <c r="AU361" s="39">
        <v>4496</v>
      </c>
      <c r="AV361" s="13">
        <f>AT361+AU361</f>
        <v>9581</v>
      </c>
      <c r="AW361" s="39"/>
      <c r="AX361" s="13">
        <f>AV361+AW361</f>
        <v>9581</v>
      </c>
      <c r="AY361" s="39"/>
      <c r="AZ361" s="13">
        <f>AX361+AY361</f>
        <v>9581</v>
      </c>
      <c r="BA361" s="39"/>
      <c r="BB361" s="13">
        <f>AZ361+BA361</f>
        <v>9581</v>
      </c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</row>
    <row r="362" spans="1:114" ht="15.75">
      <c r="A362" s="8"/>
      <c r="B362" s="8"/>
      <c r="C362" s="8"/>
      <c r="D362" s="8" t="s">
        <v>77</v>
      </c>
      <c r="E362" s="8"/>
      <c r="F362" s="8"/>
      <c r="G362" s="62" t="s">
        <v>245</v>
      </c>
      <c r="H362" s="17">
        <f t="shared" ref="H362:N362" si="1728">H363+H364</f>
        <v>0</v>
      </c>
      <c r="I362" s="17">
        <f t="shared" si="1728"/>
        <v>0</v>
      </c>
      <c r="J362" s="17">
        <f t="shared" si="1728"/>
        <v>0</v>
      </c>
      <c r="K362" s="17">
        <f t="shared" si="1728"/>
        <v>0</v>
      </c>
      <c r="L362" s="17">
        <f t="shared" si="1728"/>
        <v>0</v>
      </c>
      <c r="M362" s="17">
        <f t="shared" si="1728"/>
        <v>0</v>
      </c>
      <c r="N362" s="17">
        <f t="shared" si="1728"/>
        <v>0</v>
      </c>
      <c r="O362" s="17">
        <f t="shared" ref="O362:T362" si="1729">O363+O364</f>
        <v>0</v>
      </c>
      <c r="P362" s="17">
        <f t="shared" si="1729"/>
        <v>0</v>
      </c>
      <c r="Q362" s="17">
        <f t="shared" si="1729"/>
        <v>0</v>
      </c>
      <c r="R362" s="17">
        <f t="shared" si="1729"/>
        <v>0</v>
      </c>
      <c r="S362" s="17">
        <f t="shared" si="1729"/>
        <v>0</v>
      </c>
      <c r="T362" s="17">
        <f t="shared" si="1729"/>
        <v>0</v>
      </c>
      <c r="U362" s="17">
        <f t="shared" ref="U362:Z362" si="1730">U363+U364</f>
        <v>23760</v>
      </c>
      <c r="V362" s="17">
        <f t="shared" si="1730"/>
        <v>23760</v>
      </c>
      <c r="W362" s="17">
        <f t="shared" si="1730"/>
        <v>22880</v>
      </c>
      <c r="X362" s="17">
        <f t="shared" si="1730"/>
        <v>46640</v>
      </c>
      <c r="Y362" s="17">
        <f t="shared" si="1730"/>
        <v>12004</v>
      </c>
      <c r="Z362" s="17">
        <f t="shared" si="1730"/>
        <v>58644</v>
      </c>
      <c r="AA362" s="17">
        <f t="shared" ref="AA362:AF362" si="1731">AA363+AA364</f>
        <v>24356</v>
      </c>
      <c r="AB362" s="17">
        <f t="shared" si="1731"/>
        <v>83000</v>
      </c>
      <c r="AC362" s="17">
        <f t="shared" si="1731"/>
        <v>14839</v>
      </c>
      <c r="AD362" s="17">
        <f t="shared" si="1731"/>
        <v>0</v>
      </c>
      <c r="AE362" s="17">
        <f t="shared" si="1731"/>
        <v>0</v>
      </c>
      <c r="AF362" s="17">
        <f t="shared" si="1731"/>
        <v>0</v>
      </c>
      <c r="AG362" s="17">
        <f t="shared" ref="AG362:AH362" si="1732">AG363+AG364</f>
        <v>0</v>
      </c>
      <c r="AH362" s="17">
        <f t="shared" si="1732"/>
        <v>0</v>
      </c>
      <c r="AI362" s="17">
        <f t="shared" ref="AI362:AJ362" si="1733">AI363+AI364</f>
        <v>0</v>
      </c>
      <c r="AJ362" s="17">
        <f t="shared" si="1733"/>
        <v>0</v>
      </c>
      <c r="AK362" s="17">
        <f t="shared" ref="AK362:AL362" si="1734">AK363+AK364</f>
        <v>17380</v>
      </c>
      <c r="AL362" s="17">
        <f t="shared" si="1734"/>
        <v>17380</v>
      </c>
      <c r="AM362" s="17">
        <f t="shared" ref="AM362:AN362" si="1735">AM363+AM364</f>
        <v>13710</v>
      </c>
      <c r="AN362" s="17">
        <f t="shared" si="1735"/>
        <v>31090</v>
      </c>
      <c r="AO362" s="17">
        <f t="shared" ref="AO362:AP362" si="1736">AO363+AO364</f>
        <v>12868</v>
      </c>
      <c r="AP362" s="17">
        <f t="shared" si="1736"/>
        <v>43958</v>
      </c>
      <c r="AQ362" s="17">
        <f t="shared" ref="AQ362:AR362" si="1737">AQ363+AQ364</f>
        <v>17600</v>
      </c>
      <c r="AR362" s="17">
        <f t="shared" si="1737"/>
        <v>61558</v>
      </c>
      <c r="AS362" s="17">
        <f t="shared" ref="AS362:AT362" si="1738">AS363+AS364</f>
        <v>12869</v>
      </c>
      <c r="AT362" s="17">
        <f t="shared" si="1738"/>
        <v>74427</v>
      </c>
      <c r="AU362" s="17">
        <f t="shared" ref="AU362:AV362" si="1739">AU363+AU364</f>
        <v>13091</v>
      </c>
      <c r="AV362" s="17">
        <f t="shared" si="1739"/>
        <v>87518</v>
      </c>
      <c r="AW362" s="17">
        <f t="shared" ref="AW362:AX362" si="1740">AW363+AW364</f>
        <v>0</v>
      </c>
      <c r="AX362" s="17">
        <f t="shared" si="1740"/>
        <v>87518</v>
      </c>
      <c r="AY362" s="17">
        <f t="shared" ref="AY362:AZ362" si="1741">AY363+AY364</f>
        <v>8800</v>
      </c>
      <c r="AZ362" s="17">
        <f t="shared" si="1741"/>
        <v>96318</v>
      </c>
      <c r="BA362" s="17">
        <f t="shared" ref="BA362:BB362" si="1742">BA363+BA364</f>
        <v>8691</v>
      </c>
      <c r="BB362" s="17">
        <f t="shared" si="1742"/>
        <v>105009</v>
      </c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</row>
    <row r="363" spans="1:114" ht="30" hidden="1">
      <c r="A363" s="12"/>
      <c r="B363" s="12"/>
      <c r="C363" s="12"/>
      <c r="D363" s="12"/>
      <c r="E363" s="12"/>
      <c r="F363" s="12"/>
      <c r="G363" s="63" t="s">
        <v>246</v>
      </c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</row>
    <row r="364" spans="1:114">
      <c r="A364" s="12"/>
      <c r="B364" s="12"/>
      <c r="C364" s="12"/>
      <c r="D364" s="12"/>
      <c r="E364" s="12">
        <v>19</v>
      </c>
      <c r="F364" s="12"/>
      <c r="G364" s="63" t="s">
        <v>247</v>
      </c>
      <c r="H364" s="19"/>
      <c r="I364" s="39"/>
      <c r="J364" s="13">
        <f>H364+I364</f>
        <v>0</v>
      </c>
      <c r="K364" s="39"/>
      <c r="L364" s="13">
        <f>J364+K364</f>
        <v>0</v>
      </c>
      <c r="M364" s="39"/>
      <c r="N364" s="13">
        <f>L364+M364</f>
        <v>0</v>
      </c>
      <c r="O364" s="39"/>
      <c r="P364" s="13">
        <f>N364+O364</f>
        <v>0</v>
      </c>
      <c r="Q364" s="39"/>
      <c r="R364" s="13">
        <f>P364+Q364</f>
        <v>0</v>
      </c>
      <c r="S364" s="39"/>
      <c r="T364" s="13">
        <f>R364+S364</f>
        <v>0</v>
      </c>
      <c r="U364" s="39">
        <v>23760</v>
      </c>
      <c r="V364" s="13">
        <f>T364+U364</f>
        <v>23760</v>
      </c>
      <c r="W364" s="39">
        <v>22880</v>
      </c>
      <c r="X364" s="13">
        <f>V364+W364</f>
        <v>46640</v>
      </c>
      <c r="Y364" s="39">
        <v>12004</v>
      </c>
      <c r="Z364" s="13">
        <f>X364+Y364</f>
        <v>58644</v>
      </c>
      <c r="AA364" s="39">
        <v>24356</v>
      </c>
      <c r="AB364" s="13">
        <f>Z364+AA364</f>
        <v>83000</v>
      </c>
      <c r="AC364" s="39">
        <v>14839</v>
      </c>
      <c r="AD364" s="13"/>
      <c r="AE364" s="39"/>
      <c r="AF364" s="13">
        <f>AD364+AE364</f>
        <v>0</v>
      </c>
      <c r="AG364" s="39"/>
      <c r="AH364" s="13">
        <f>AF364+AG364</f>
        <v>0</v>
      </c>
      <c r="AI364" s="39"/>
      <c r="AJ364" s="13">
        <f>AH364+AI364</f>
        <v>0</v>
      </c>
      <c r="AK364" s="39">
        <v>17380</v>
      </c>
      <c r="AL364" s="13">
        <f>AJ364+AK364</f>
        <v>17380</v>
      </c>
      <c r="AM364" s="39">
        <v>13710</v>
      </c>
      <c r="AN364" s="13">
        <f>AL364+AM364</f>
        <v>31090</v>
      </c>
      <c r="AO364" s="39">
        <v>12868</v>
      </c>
      <c r="AP364" s="13">
        <f>AN364+AO364</f>
        <v>43958</v>
      </c>
      <c r="AQ364" s="39">
        <v>17600</v>
      </c>
      <c r="AR364" s="13">
        <f>AP364+AQ364</f>
        <v>61558</v>
      </c>
      <c r="AS364" s="39">
        <v>12869</v>
      </c>
      <c r="AT364" s="13">
        <f>AR364+AS364</f>
        <v>74427</v>
      </c>
      <c r="AU364" s="39">
        <v>13091</v>
      </c>
      <c r="AV364" s="13">
        <f>AT364+AU364</f>
        <v>87518</v>
      </c>
      <c r="AW364" s="39"/>
      <c r="AX364" s="13">
        <f>AV364+AW364</f>
        <v>87518</v>
      </c>
      <c r="AY364" s="39">
        <v>8800</v>
      </c>
      <c r="AZ364" s="13">
        <f>AX364+AY364</f>
        <v>96318</v>
      </c>
      <c r="BA364" s="39">
        <v>8691</v>
      </c>
      <c r="BB364" s="13">
        <f>AZ364+BA364</f>
        <v>105009</v>
      </c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</row>
    <row r="365" spans="1:114" ht="30">
      <c r="A365" s="8"/>
      <c r="B365" s="8"/>
      <c r="C365" s="8"/>
      <c r="D365" s="8">
        <v>51</v>
      </c>
      <c r="E365" s="8"/>
      <c r="F365" s="8"/>
      <c r="G365" s="62" t="s">
        <v>218</v>
      </c>
      <c r="H365" s="17">
        <f t="shared" ref="H365:BA366" si="1743">H366</f>
        <v>0</v>
      </c>
      <c r="I365" s="17">
        <f t="shared" si="1743"/>
        <v>0</v>
      </c>
      <c r="J365" s="17">
        <f t="shared" si="1743"/>
        <v>0</v>
      </c>
      <c r="K365" s="17">
        <f t="shared" si="1743"/>
        <v>0</v>
      </c>
      <c r="L365" s="17">
        <f t="shared" si="1743"/>
        <v>0</v>
      </c>
      <c r="M365" s="17">
        <f t="shared" si="1743"/>
        <v>0</v>
      </c>
      <c r="N365" s="17">
        <f t="shared" si="1743"/>
        <v>0</v>
      </c>
      <c r="O365" s="17">
        <f t="shared" si="1743"/>
        <v>0</v>
      </c>
      <c r="P365" s="17">
        <f t="shared" si="1743"/>
        <v>0</v>
      </c>
      <c r="Q365" s="17">
        <f t="shared" si="1743"/>
        <v>0</v>
      </c>
      <c r="R365" s="17">
        <f t="shared" si="1743"/>
        <v>0</v>
      </c>
      <c r="S365" s="17">
        <f t="shared" si="1743"/>
        <v>0</v>
      </c>
      <c r="T365" s="17">
        <f t="shared" si="1743"/>
        <v>0</v>
      </c>
      <c r="U365" s="17">
        <f t="shared" si="1743"/>
        <v>0</v>
      </c>
      <c r="V365" s="17">
        <f t="shared" si="1743"/>
        <v>0</v>
      </c>
      <c r="W365" s="17">
        <f t="shared" si="1743"/>
        <v>0</v>
      </c>
      <c r="X365" s="17">
        <f>X366</f>
        <v>0</v>
      </c>
      <c r="Y365" s="17">
        <f t="shared" si="1743"/>
        <v>0</v>
      </c>
      <c r="Z365" s="17">
        <f>Z366</f>
        <v>0</v>
      </c>
      <c r="AA365" s="17">
        <f t="shared" si="1743"/>
        <v>0</v>
      </c>
      <c r="AB365" s="17">
        <f>AB366</f>
        <v>0</v>
      </c>
      <c r="AC365" s="17">
        <f t="shared" si="1743"/>
        <v>0</v>
      </c>
      <c r="AD365" s="17">
        <f>AD366</f>
        <v>0</v>
      </c>
      <c r="AE365" s="17">
        <f t="shared" si="1743"/>
        <v>0</v>
      </c>
      <c r="AF365" s="17">
        <f>AF366</f>
        <v>0</v>
      </c>
      <c r="AG365" s="17">
        <f t="shared" si="1743"/>
        <v>0</v>
      </c>
      <c r="AH365" s="17">
        <f>AH366</f>
        <v>0</v>
      </c>
      <c r="AI365" s="17">
        <f t="shared" si="1743"/>
        <v>0</v>
      </c>
      <c r="AJ365" s="17">
        <f>AJ366</f>
        <v>0</v>
      </c>
      <c r="AK365" s="17">
        <f t="shared" si="1743"/>
        <v>0</v>
      </c>
      <c r="AL365" s="17">
        <f>AL366</f>
        <v>0</v>
      </c>
      <c r="AM365" s="17">
        <f t="shared" si="1743"/>
        <v>0</v>
      </c>
      <c r="AN365" s="17">
        <f>AN366</f>
        <v>0</v>
      </c>
      <c r="AO365" s="17">
        <f t="shared" si="1743"/>
        <v>0</v>
      </c>
      <c r="AP365" s="17">
        <f>AP366</f>
        <v>0</v>
      </c>
      <c r="AQ365" s="17">
        <f t="shared" si="1743"/>
        <v>0</v>
      </c>
      <c r="AR365" s="17">
        <f>AR366</f>
        <v>0</v>
      </c>
      <c r="AS365" s="17">
        <f t="shared" si="1743"/>
        <v>0</v>
      </c>
      <c r="AT365" s="17">
        <f>AT366</f>
        <v>0</v>
      </c>
      <c r="AU365" s="17">
        <f t="shared" si="1743"/>
        <v>0</v>
      </c>
      <c r="AV365" s="17">
        <f>AV366</f>
        <v>0</v>
      </c>
      <c r="AW365" s="17">
        <f t="shared" si="1743"/>
        <v>0</v>
      </c>
      <c r="AX365" s="17">
        <f>AX366</f>
        <v>0</v>
      </c>
      <c r="AY365" s="17">
        <f t="shared" si="1743"/>
        <v>0</v>
      </c>
      <c r="AZ365" s="17">
        <f>AZ366</f>
        <v>0</v>
      </c>
      <c r="BA365" s="17">
        <f t="shared" si="1743"/>
        <v>0</v>
      </c>
      <c r="BB365" s="17">
        <f>BB366</f>
        <v>0</v>
      </c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</row>
    <row r="366" spans="1:114" ht="15.75">
      <c r="A366" s="8"/>
      <c r="B366" s="8"/>
      <c r="C366" s="8"/>
      <c r="D366" s="8"/>
      <c r="E366" s="8"/>
      <c r="F366" s="8"/>
      <c r="G366" s="57" t="s">
        <v>248</v>
      </c>
      <c r="H366" s="17">
        <f t="shared" si="1743"/>
        <v>0</v>
      </c>
      <c r="I366" s="17">
        <f t="shared" si="1743"/>
        <v>0</v>
      </c>
      <c r="J366" s="17">
        <f t="shared" si="1743"/>
        <v>0</v>
      </c>
      <c r="K366" s="17">
        <f t="shared" si="1743"/>
        <v>0</v>
      </c>
      <c r="L366" s="17">
        <f t="shared" si="1743"/>
        <v>0</v>
      </c>
      <c r="M366" s="17">
        <f t="shared" si="1743"/>
        <v>0</v>
      </c>
      <c r="N366" s="17">
        <f t="shared" si="1743"/>
        <v>0</v>
      </c>
      <c r="O366" s="17">
        <f t="shared" si="1743"/>
        <v>0</v>
      </c>
      <c r="P366" s="17">
        <f t="shared" si="1743"/>
        <v>0</v>
      </c>
      <c r="Q366" s="17">
        <f t="shared" si="1743"/>
        <v>0</v>
      </c>
      <c r="R366" s="17">
        <f t="shared" si="1743"/>
        <v>0</v>
      </c>
      <c r="S366" s="17">
        <f t="shared" si="1743"/>
        <v>0</v>
      </c>
      <c r="T366" s="17">
        <f t="shared" si="1743"/>
        <v>0</v>
      </c>
      <c r="U366" s="17">
        <f t="shared" si="1743"/>
        <v>0</v>
      </c>
      <c r="V366" s="17">
        <f t="shared" si="1743"/>
        <v>0</v>
      </c>
      <c r="W366" s="17">
        <f>W367</f>
        <v>0</v>
      </c>
      <c r="X366" s="17">
        <f>X367</f>
        <v>0</v>
      </c>
      <c r="Y366" s="17">
        <f>Y367</f>
        <v>0</v>
      </c>
      <c r="Z366" s="17">
        <f>Z367</f>
        <v>0</v>
      </c>
      <c r="AA366" s="17">
        <f>AA367</f>
        <v>0</v>
      </c>
      <c r="AB366" s="17">
        <f>AB367</f>
        <v>0</v>
      </c>
      <c r="AC366" s="17">
        <f>AC367</f>
        <v>0</v>
      </c>
      <c r="AD366" s="17">
        <f>AD367</f>
        <v>0</v>
      </c>
      <c r="AE366" s="17">
        <f>AE367</f>
        <v>0</v>
      </c>
      <c r="AF366" s="17">
        <f>AF367</f>
        <v>0</v>
      </c>
      <c r="AG366" s="17">
        <f>AG367</f>
        <v>0</v>
      </c>
      <c r="AH366" s="17">
        <f>AH367</f>
        <v>0</v>
      </c>
      <c r="AI366" s="17">
        <f>AI367</f>
        <v>0</v>
      </c>
      <c r="AJ366" s="17">
        <f>AJ367</f>
        <v>0</v>
      </c>
      <c r="AK366" s="17">
        <f>AK367</f>
        <v>0</v>
      </c>
      <c r="AL366" s="17">
        <f>AL367</f>
        <v>0</v>
      </c>
      <c r="AM366" s="17">
        <f>AM367</f>
        <v>0</v>
      </c>
      <c r="AN366" s="17">
        <f>AN367</f>
        <v>0</v>
      </c>
      <c r="AO366" s="17">
        <f>AO367</f>
        <v>0</v>
      </c>
      <c r="AP366" s="17">
        <f>AP367</f>
        <v>0</v>
      </c>
      <c r="AQ366" s="17">
        <f>AQ367</f>
        <v>0</v>
      </c>
      <c r="AR366" s="17">
        <f>AR367</f>
        <v>0</v>
      </c>
      <c r="AS366" s="17">
        <f>AS367</f>
        <v>0</v>
      </c>
      <c r="AT366" s="17">
        <f>AT367</f>
        <v>0</v>
      </c>
      <c r="AU366" s="17">
        <f>AU367</f>
        <v>0</v>
      </c>
      <c r="AV366" s="17">
        <f>AV367</f>
        <v>0</v>
      </c>
      <c r="AW366" s="17">
        <f>AW367</f>
        <v>0</v>
      </c>
      <c r="AX366" s="17">
        <f>AX367</f>
        <v>0</v>
      </c>
      <c r="AY366" s="17">
        <f>AY367</f>
        <v>0</v>
      </c>
      <c r="AZ366" s="17">
        <f>AZ367</f>
        <v>0</v>
      </c>
      <c r="BA366" s="17">
        <f>BA367</f>
        <v>0</v>
      </c>
      <c r="BB366" s="17">
        <f>BB367</f>
        <v>0</v>
      </c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</row>
    <row r="367" spans="1:114" ht="48" customHeight="1">
      <c r="A367" s="12"/>
      <c r="B367" s="12"/>
      <c r="C367" s="12"/>
      <c r="D367" s="12"/>
      <c r="E367" s="12" t="s">
        <v>24</v>
      </c>
      <c r="F367" s="12">
        <v>18</v>
      </c>
      <c r="G367" s="63" t="s">
        <v>83</v>
      </c>
      <c r="H367" s="19"/>
      <c r="I367" s="19"/>
      <c r="J367" s="13">
        <f>H367+I367</f>
        <v>0</v>
      </c>
      <c r="K367" s="19"/>
      <c r="L367" s="13">
        <f>J367+K367</f>
        <v>0</v>
      </c>
      <c r="M367" s="19"/>
      <c r="N367" s="13">
        <f>L367+M367</f>
        <v>0</v>
      </c>
      <c r="O367" s="19"/>
      <c r="P367" s="13">
        <f>N367+O367</f>
        <v>0</v>
      </c>
      <c r="Q367" s="19"/>
      <c r="R367" s="13">
        <f>P367+Q367</f>
        <v>0</v>
      </c>
      <c r="S367" s="19"/>
      <c r="T367" s="13">
        <f>R367+S367</f>
        <v>0</v>
      </c>
      <c r="U367" s="19"/>
      <c r="V367" s="13">
        <f>T367+U367</f>
        <v>0</v>
      </c>
      <c r="W367" s="19"/>
      <c r="X367" s="13">
        <f>V367+W367</f>
        <v>0</v>
      </c>
      <c r="Y367" s="19"/>
      <c r="Z367" s="13">
        <f>X367+Y367</f>
        <v>0</v>
      </c>
      <c r="AA367" s="19"/>
      <c r="AB367" s="13">
        <f>Z367+AA367</f>
        <v>0</v>
      </c>
      <c r="AC367" s="19"/>
      <c r="AD367" s="13">
        <f>AB367+AC367</f>
        <v>0</v>
      </c>
      <c r="AE367" s="19"/>
      <c r="AF367" s="13">
        <f>AD367+AE367</f>
        <v>0</v>
      </c>
      <c r="AG367" s="19"/>
      <c r="AH367" s="13">
        <f>AF367+AG367</f>
        <v>0</v>
      </c>
      <c r="AI367" s="19"/>
      <c r="AJ367" s="13">
        <f>AH367+AI367</f>
        <v>0</v>
      </c>
      <c r="AK367" s="19"/>
      <c r="AL367" s="13">
        <f>AJ367+AK367</f>
        <v>0</v>
      </c>
      <c r="AM367" s="19"/>
      <c r="AN367" s="13">
        <f>AL367+AM367</f>
        <v>0</v>
      </c>
      <c r="AO367" s="19"/>
      <c r="AP367" s="13">
        <f>AN367+AO367</f>
        <v>0</v>
      </c>
      <c r="AQ367" s="19"/>
      <c r="AR367" s="13">
        <f>AP367+AQ367</f>
        <v>0</v>
      </c>
      <c r="AS367" s="19"/>
      <c r="AT367" s="13">
        <f>AR367+AS367</f>
        <v>0</v>
      </c>
      <c r="AU367" s="19"/>
      <c r="AV367" s="13">
        <f>AT367+AU367</f>
        <v>0</v>
      </c>
      <c r="AW367" s="19"/>
      <c r="AX367" s="13">
        <f>AV367+AW367</f>
        <v>0</v>
      </c>
      <c r="AY367" s="19"/>
      <c r="AZ367" s="13">
        <f>AX367+AY367</f>
        <v>0</v>
      </c>
      <c r="BA367" s="19"/>
      <c r="BB367" s="13">
        <f>AZ367+BA367</f>
        <v>0</v>
      </c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</row>
    <row r="368" spans="1:114" ht="15.75">
      <c r="A368" s="8"/>
      <c r="B368" s="8"/>
      <c r="C368" s="8"/>
      <c r="D368" s="8">
        <v>55</v>
      </c>
      <c r="E368" s="8"/>
      <c r="F368" s="8"/>
      <c r="G368" s="62" t="s">
        <v>249</v>
      </c>
      <c r="H368" s="17">
        <f t="shared" ref="H368:N368" si="1744">H369+H372</f>
        <v>0</v>
      </c>
      <c r="I368" s="17">
        <f t="shared" si="1744"/>
        <v>0</v>
      </c>
      <c r="J368" s="17">
        <f t="shared" si="1744"/>
        <v>0</v>
      </c>
      <c r="K368" s="17">
        <f t="shared" si="1744"/>
        <v>0</v>
      </c>
      <c r="L368" s="17">
        <f t="shared" si="1744"/>
        <v>0</v>
      </c>
      <c r="M368" s="17">
        <f t="shared" si="1744"/>
        <v>0</v>
      </c>
      <c r="N368" s="17">
        <f t="shared" si="1744"/>
        <v>0</v>
      </c>
      <c r="O368" s="17">
        <f t="shared" ref="O368:T368" si="1745">O369+O372</f>
        <v>0</v>
      </c>
      <c r="P368" s="17">
        <f t="shared" si="1745"/>
        <v>0</v>
      </c>
      <c r="Q368" s="17">
        <f t="shared" si="1745"/>
        <v>0</v>
      </c>
      <c r="R368" s="17">
        <f t="shared" si="1745"/>
        <v>0</v>
      </c>
      <c r="S368" s="17">
        <f t="shared" si="1745"/>
        <v>0</v>
      </c>
      <c r="T368" s="17">
        <f t="shared" si="1745"/>
        <v>0</v>
      </c>
      <c r="U368" s="17">
        <f t="shared" ref="U368:Z368" si="1746">U369+U372</f>
        <v>0</v>
      </c>
      <c r="V368" s="17">
        <f t="shared" si="1746"/>
        <v>0</v>
      </c>
      <c r="W368" s="17">
        <f t="shared" si="1746"/>
        <v>0</v>
      </c>
      <c r="X368" s="17">
        <f t="shared" si="1746"/>
        <v>0</v>
      </c>
      <c r="Y368" s="17">
        <f t="shared" si="1746"/>
        <v>0</v>
      </c>
      <c r="Z368" s="17">
        <f t="shared" si="1746"/>
        <v>0</v>
      </c>
      <c r="AA368" s="17">
        <f t="shared" ref="AA368:AF368" si="1747">AA369+AA372</f>
        <v>0</v>
      </c>
      <c r="AB368" s="17">
        <f t="shared" si="1747"/>
        <v>0</v>
      </c>
      <c r="AC368" s="17">
        <f t="shared" si="1747"/>
        <v>0</v>
      </c>
      <c r="AD368" s="17">
        <f t="shared" si="1747"/>
        <v>0</v>
      </c>
      <c r="AE368" s="17">
        <f t="shared" si="1747"/>
        <v>0</v>
      </c>
      <c r="AF368" s="17">
        <f t="shared" si="1747"/>
        <v>0</v>
      </c>
      <c r="AG368" s="17">
        <f t="shared" ref="AG368:AH368" si="1748">AG369+AG372</f>
        <v>0</v>
      </c>
      <c r="AH368" s="17">
        <f t="shared" si="1748"/>
        <v>0</v>
      </c>
      <c r="AI368" s="17">
        <f t="shared" ref="AI368:AJ368" si="1749">AI369+AI372</f>
        <v>0</v>
      </c>
      <c r="AJ368" s="17">
        <f t="shared" si="1749"/>
        <v>0</v>
      </c>
      <c r="AK368" s="17">
        <f t="shared" ref="AK368:AL368" si="1750">AK369+AK372</f>
        <v>0</v>
      </c>
      <c r="AL368" s="17">
        <f t="shared" si="1750"/>
        <v>0</v>
      </c>
      <c r="AM368" s="17">
        <f t="shared" ref="AM368:AN368" si="1751">AM369+AM372</f>
        <v>0</v>
      </c>
      <c r="AN368" s="17">
        <f t="shared" si="1751"/>
        <v>0</v>
      </c>
      <c r="AO368" s="17">
        <f t="shared" ref="AO368:AP368" si="1752">AO369+AO372</f>
        <v>0</v>
      </c>
      <c r="AP368" s="17">
        <f t="shared" si="1752"/>
        <v>0</v>
      </c>
      <c r="AQ368" s="17">
        <f t="shared" ref="AQ368:AR368" si="1753">AQ369+AQ372</f>
        <v>0</v>
      </c>
      <c r="AR368" s="17">
        <f t="shared" si="1753"/>
        <v>0</v>
      </c>
      <c r="AS368" s="17">
        <f t="shared" ref="AS368:AT368" si="1754">AS369+AS372</f>
        <v>0</v>
      </c>
      <c r="AT368" s="17">
        <f t="shared" si="1754"/>
        <v>0</v>
      </c>
      <c r="AU368" s="17">
        <f t="shared" ref="AU368:AV368" si="1755">AU369+AU372</f>
        <v>0</v>
      </c>
      <c r="AV368" s="17">
        <f t="shared" si="1755"/>
        <v>0</v>
      </c>
      <c r="AW368" s="17">
        <f t="shared" ref="AW368:AX368" si="1756">AW369+AW372</f>
        <v>0</v>
      </c>
      <c r="AX368" s="17">
        <f t="shared" si="1756"/>
        <v>0</v>
      </c>
      <c r="AY368" s="17">
        <f t="shared" ref="AY368:AZ368" si="1757">AY369+AY372</f>
        <v>0</v>
      </c>
      <c r="AZ368" s="17">
        <f t="shared" si="1757"/>
        <v>0</v>
      </c>
      <c r="BA368" s="17">
        <f t="shared" ref="BA368:BB368" si="1758">BA369+BA372</f>
        <v>0</v>
      </c>
      <c r="BB368" s="17">
        <f t="shared" si="1758"/>
        <v>0</v>
      </c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</row>
    <row r="369" spans="1:114" ht="15.75">
      <c r="A369" s="8"/>
      <c r="B369" s="8"/>
      <c r="C369" s="8"/>
      <c r="D369" s="8"/>
      <c r="E369" s="8" t="s">
        <v>24</v>
      </c>
      <c r="F369" s="8"/>
      <c r="G369" s="62" t="s">
        <v>250</v>
      </c>
      <c r="H369" s="17">
        <f t="shared" ref="H369:N369" si="1759">H370+H371</f>
        <v>0</v>
      </c>
      <c r="I369" s="17">
        <f t="shared" si="1759"/>
        <v>0</v>
      </c>
      <c r="J369" s="17">
        <f t="shared" si="1759"/>
        <v>0</v>
      </c>
      <c r="K369" s="17">
        <f t="shared" si="1759"/>
        <v>0</v>
      </c>
      <c r="L369" s="17">
        <f t="shared" si="1759"/>
        <v>0</v>
      </c>
      <c r="M369" s="17">
        <f t="shared" si="1759"/>
        <v>0</v>
      </c>
      <c r="N369" s="17">
        <f t="shared" si="1759"/>
        <v>0</v>
      </c>
      <c r="O369" s="17">
        <f t="shared" ref="O369:T369" si="1760">O370+O371</f>
        <v>0</v>
      </c>
      <c r="P369" s="17">
        <f t="shared" si="1760"/>
        <v>0</v>
      </c>
      <c r="Q369" s="17">
        <f t="shared" si="1760"/>
        <v>0</v>
      </c>
      <c r="R369" s="17">
        <f t="shared" si="1760"/>
        <v>0</v>
      </c>
      <c r="S369" s="17">
        <f t="shared" si="1760"/>
        <v>0</v>
      </c>
      <c r="T369" s="17">
        <f t="shared" si="1760"/>
        <v>0</v>
      </c>
      <c r="U369" s="17">
        <f t="shared" ref="U369:Z369" si="1761">U370+U371</f>
        <v>0</v>
      </c>
      <c r="V369" s="17">
        <f t="shared" si="1761"/>
        <v>0</v>
      </c>
      <c r="W369" s="17">
        <f t="shared" si="1761"/>
        <v>0</v>
      </c>
      <c r="X369" s="17">
        <f t="shared" si="1761"/>
        <v>0</v>
      </c>
      <c r="Y369" s="17">
        <f t="shared" si="1761"/>
        <v>0</v>
      </c>
      <c r="Z369" s="17">
        <f t="shared" si="1761"/>
        <v>0</v>
      </c>
      <c r="AA369" s="17">
        <f t="shared" ref="AA369:AF369" si="1762">AA370+AA371</f>
        <v>0</v>
      </c>
      <c r="AB369" s="17">
        <f t="shared" si="1762"/>
        <v>0</v>
      </c>
      <c r="AC369" s="17">
        <f t="shared" si="1762"/>
        <v>0</v>
      </c>
      <c r="AD369" s="17">
        <f t="shared" si="1762"/>
        <v>0</v>
      </c>
      <c r="AE369" s="17">
        <f t="shared" si="1762"/>
        <v>0</v>
      </c>
      <c r="AF369" s="17">
        <f t="shared" si="1762"/>
        <v>0</v>
      </c>
      <c r="AG369" s="17">
        <f t="shared" ref="AG369:AH369" si="1763">AG370+AG371</f>
        <v>0</v>
      </c>
      <c r="AH369" s="17">
        <f t="shared" si="1763"/>
        <v>0</v>
      </c>
      <c r="AI369" s="17">
        <f t="shared" ref="AI369:AJ369" si="1764">AI370+AI371</f>
        <v>0</v>
      </c>
      <c r="AJ369" s="17">
        <f t="shared" si="1764"/>
        <v>0</v>
      </c>
      <c r="AK369" s="17">
        <f t="shared" ref="AK369:AL369" si="1765">AK370+AK371</f>
        <v>0</v>
      </c>
      <c r="AL369" s="17">
        <f t="shared" si="1765"/>
        <v>0</v>
      </c>
      <c r="AM369" s="17">
        <f t="shared" ref="AM369:AN369" si="1766">AM370+AM371</f>
        <v>0</v>
      </c>
      <c r="AN369" s="17">
        <f t="shared" si="1766"/>
        <v>0</v>
      </c>
      <c r="AO369" s="17">
        <f t="shared" ref="AO369:AP369" si="1767">AO370+AO371</f>
        <v>0</v>
      </c>
      <c r="AP369" s="17">
        <f t="shared" si="1767"/>
        <v>0</v>
      </c>
      <c r="AQ369" s="17">
        <f t="shared" ref="AQ369:AR369" si="1768">AQ370+AQ371</f>
        <v>0</v>
      </c>
      <c r="AR369" s="17">
        <f t="shared" si="1768"/>
        <v>0</v>
      </c>
      <c r="AS369" s="17">
        <f t="shared" ref="AS369:AT369" si="1769">AS370+AS371</f>
        <v>0</v>
      </c>
      <c r="AT369" s="17">
        <f t="shared" si="1769"/>
        <v>0</v>
      </c>
      <c r="AU369" s="17">
        <f t="shared" ref="AU369:AV369" si="1770">AU370+AU371</f>
        <v>0</v>
      </c>
      <c r="AV369" s="17">
        <f t="shared" si="1770"/>
        <v>0</v>
      </c>
      <c r="AW369" s="17">
        <f t="shared" ref="AW369:AX369" si="1771">AW370+AW371</f>
        <v>0</v>
      </c>
      <c r="AX369" s="17">
        <f t="shared" si="1771"/>
        <v>0</v>
      </c>
      <c r="AY369" s="17">
        <f t="shared" ref="AY369:AZ369" si="1772">AY370+AY371</f>
        <v>0</v>
      </c>
      <c r="AZ369" s="17">
        <f t="shared" si="1772"/>
        <v>0</v>
      </c>
      <c r="BA369" s="17">
        <f t="shared" ref="BA369:BB369" si="1773">BA370+BA371</f>
        <v>0</v>
      </c>
      <c r="BB369" s="17">
        <f t="shared" si="1773"/>
        <v>0</v>
      </c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</row>
    <row r="370" spans="1:114" ht="30">
      <c r="A370" s="12"/>
      <c r="B370" s="12"/>
      <c r="C370" s="12"/>
      <c r="D370" s="12"/>
      <c r="E370" s="12"/>
      <c r="F370" s="12" t="s">
        <v>112</v>
      </c>
      <c r="G370" s="63" t="s">
        <v>251</v>
      </c>
      <c r="H370" s="19"/>
      <c r="I370" s="19"/>
      <c r="J370" s="13">
        <f>H370+I370</f>
        <v>0</v>
      </c>
      <c r="K370" s="19"/>
      <c r="L370" s="13">
        <f>J370+K370</f>
        <v>0</v>
      </c>
      <c r="M370" s="19"/>
      <c r="N370" s="13">
        <f>L370+M370</f>
        <v>0</v>
      </c>
      <c r="O370" s="19"/>
      <c r="P370" s="13">
        <f>N370+O370</f>
        <v>0</v>
      </c>
      <c r="Q370" s="19"/>
      <c r="R370" s="13">
        <f>P370+Q370</f>
        <v>0</v>
      </c>
      <c r="S370" s="19"/>
      <c r="T370" s="13">
        <f>R370+S370</f>
        <v>0</v>
      </c>
      <c r="U370" s="19"/>
      <c r="V370" s="13">
        <f>T370+U370</f>
        <v>0</v>
      </c>
      <c r="W370" s="19"/>
      <c r="X370" s="13">
        <f>V370+W370</f>
        <v>0</v>
      </c>
      <c r="Y370" s="19"/>
      <c r="Z370" s="13">
        <f>X370+Y370</f>
        <v>0</v>
      </c>
      <c r="AA370" s="19"/>
      <c r="AB370" s="13">
        <f>Z370+AA370</f>
        <v>0</v>
      </c>
      <c r="AC370" s="19"/>
      <c r="AD370" s="13">
        <f>AB370+AC370</f>
        <v>0</v>
      </c>
      <c r="AE370" s="19"/>
      <c r="AF370" s="13">
        <f>AD370+AE370</f>
        <v>0</v>
      </c>
      <c r="AG370" s="19"/>
      <c r="AH370" s="13">
        <f>AF370+AG370</f>
        <v>0</v>
      </c>
      <c r="AI370" s="19"/>
      <c r="AJ370" s="13">
        <f>AH370+AI370</f>
        <v>0</v>
      </c>
      <c r="AK370" s="19"/>
      <c r="AL370" s="13">
        <f>AJ370+AK370</f>
        <v>0</v>
      </c>
      <c r="AM370" s="19"/>
      <c r="AN370" s="13">
        <f>AL370+AM370</f>
        <v>0</v>
      </c>
      <c r="AO370" s="19"/>
      <c r="AP370" s="13">
        <f>AN370+AO370</f>
        <v>0</v>
      </c>
      <c r="AQ370" s="19"/>
      <c r="AR370" s="13">
        <f>AP370+AQ370</f>
        <v>0</v>
      </c>
      <c r="AS370" s="19"/>
      <c r="AT370" s="13">
        <f>AR370+AS370</f>
        <v>0</v>
      </c>
      <c r="AU370" s="19"/>
      <c r="AV370" s="13">
        <f>AT370+AU370</f>
        <v>0</v>
      </c>
      <c r="AW370" s="19"/>
      <c r="AX370" s="13">
        <f>AV370+AW370</f>
        <v>0</v>
      </c>
      <c r="AY370" s="19"/>
      <c r="AZ370" s="13">
        <f>AX370+AY370</f>
        <v>0</v>
      </c>
      <c r="BA370" s="19"/>
      <c r="BB370" s="13">
        <f>AZ370+BA370</f>
        <v>0</v>
      </c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</row>
    <row r="371" spans="1:114" ht="30">
      <c r="A371" s="12"/>
      <c r="B371" s="12"/>
      <c r="C371" s="12"/>
      <c r="D371" s="12"/>
      <c r="E371" s="12"/>
      <c r="F371" s="12">
        <v>11</v>
      </c>
      <c r="G371" s="63" t="s">
        <v>252</v>
      </c>
      <c r="H371" s="19"/>
      <c r="I371" s="19"/>
      <c r="J371" s="13">
        <f>H371+I371</f>
        <v>0</v>
      </c>
      <c r="K371" s="19"/>
      <c r="L371" s="13">
        <f>J371+K371</f>
        <v>0</v>
      </c>
      <c r="M371" s="19"/>
      <c r="N371" s="13">
        <f>L371+M371</f>
        <v>0</v>
      </c>
      <c r="O371" s="19"/>
      <c r="P371" s="13">
        <f>N371+O371</f>
        <v>0</v>
      </c>
      <c r="Q371" s="19"/>
      <c r="R371" s="13">
        <f>P371+Q371</f>
        <v>0</v>
      </c>
      <c r="S371" s="19"/>
      <c r="T371" s="13">
        <f>R371+S371</f>
        <v>0</v>
      </c>
      <c r="U371" s="19"/>
      <c r="V371" s="13">
        <f>T371+U371</f>
        <v>0</v>
      </c>
      <c r="W371" s="19"/>
      <c r="X371" s="13">
        <f>V371+W371</f>
        <v>0</v>
      </c>
      <c r="Y371" s="19"/>
      <c r="Z371" s="13">
        <f>X371+Y371</f>
        <v>0</v>
      </c>
      <c r="AA371" s="19"/>
      <c r="AB371" s="13">
        <f>Z371+AA371</f>
        <v>0</v>
      </c>
      <c r="AC371" s="19"/>
      <c r="AD371" s="13">
        <f>AB371+AC371</f>
        <v>0</v>
      </c>
      <c r="AE371" s="19"/>
      <c r="AF371" s="13">
        <f>AD371+AE371</f>
        <v>0</v>
      </c>
      <c r="AG371" s="19"/>
      <c r="AH371" s="13">
        <f>AF371+AG371</f>
        <v>0</v>
      </c>
      <c r="AI371" s="19"/>
      <c r="AJ371" s="13">
        <f>AH371+AI371</f>
        <v>0</v>
      </c>
      <c r="AK371" s="19"/>
      <c r="AL371" s="13">
        <f>AJ371+AK371</f>
        <v>0</v>
      </c>
      <c r="AM371" s="19"/>
      <c r="AN371" s="13">
        <f>AL371+AM371</f>
        <v>0</v>
      </c>
      <c r="AO371" s="19"/>
      <c r="AP371" s="13">
        <f>AN371+AO371</f>
        <v>0</v>
      </c>
      <c r="AQ371" s="19"/>
      <c r="AR371" s="13">
        <f>AP371+AQ371</f>
        <v>0</v>
      </c>
      <c r="AS371" s="19"/>
      <c r="AT371" s="13">
        <f>AR371+AS371</f>
        <v>0</v>
      </c>
      <c r="AU371" s="19"/>
      <c r="AV371" s="13">
        <f>AT371+AU371</f>
        <v>0</v>
      </c>
      <c r="AW371" s="19"/>
      <c r="AX371" s="13">
        <f>AV371+AW371</f>
        <v>0</v>
      </c>
      <c r="AY371" s="19"/>
      <c r="AZ371" s="13">
        <f>AX371+AY371</f>
        <v>0</v>
      </c>
      <c r="BA371" s="19"/>
      <c r="BB371" s="13">
        <f>AZ371+BA371</f>
        <v>0</v>
      </c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</row>
    <row r="372" spans="1:114" ht="31.5">
      <c r="A372" s="8"/>
      <c r="B372" s="8"/>
      <c r="C372" s="8"/>
      <c r="D372" s="8"/>
      <c r="E372" s="8" t="s">
        <v>22</v>
      </c>
      <c r="F372" s="8"/>
      <c r="G372" s="57" t="s">
        <v>253</v>
      </c>
      <c r="H372" s="17">
        <f t="shared" ref="H372:BB372" si="1774">H373</f>
        <v>0</v>
      </c>
      <c r="I372" s="17">
        <f t="shared" si="1774"/>
        <v>0</v>
      </c>
      <c r="J372" s="17">
        <f t="shared" si="1774"/>
        <v>0</v>
      </c>
      <c r="K372" s="17">
        <f t="shared" si="1774"/>
        <v>0</v>
      </c>
      <c r="L372" s="17">
        <f t="shared" si="1774"/>
        <v>0</v>
      </c>
      <c r="M372" s="17">
        <f t="shared" si="1774"/>
        <v>0</v>
      </c>
      <c r="N372" s="17">
        <f t="shared" si="1774"/>
        <v>0</v>
      </c>
      <c r="O372" s="17">
        <f t="shared" si="1774"/>
        <v>0</v>
      </c>
      <c r="P372" s="17">
        <f t="shared" si="1774"/>
        <v>0</v>
      </c>
      <c r="Q372" s="17">
        <f t="shared" si="1774"/>
        <v>0</v>
      </c>
      <c r="R372" s="17">
        <f t="shared" si="1774"/>
        <v>0</v>
      </c>
      <c r="S372" s="17">
        <f t="shared" si="1774"/>
        <v>0</v>
      </c>
      <c r="T372" s="17">
        <f t="shared" si="1774"/>
        <v>0</v>
      </c>
      <c r="U372" s="17">
        <f t="shared" si="1774"/>
        <v>0</v>
      </c>
      <c r="V372" s="17">
        <f t="shared" si="1774"/>
        <v>0</v>
      </c>
      <c r="W372" s="17">
        <f t="shared" si="1774"/>
        <v>0</v>
      </c>
      <c r="X372" s="17">
        <f t="shared" si="1774"/>
        <v>0</v>
      </c>
      <c r="Y372" s="17">
        <f t="shared" si="1774"/>
        <v>0</v>
      </c>
      <c r="Z372" s="17">
        <f t="shared" si="1774"/>
        <v>0</v>
      </c>
      <c r="AA372" s="17">
        <f t="shared" si="1774"/>
        <v>0</v>
      </c>
      <c r="AB372" s="17">
        <f t="shared" si="1774"/>
        <v>0</v>
      </c>
      <c r="AC372" s="17">
        <f t="shared" si="1774"/>
        <v>0</v>
      </c>
      <c r="AD372" s="17">
        <f t="shared" si="1774"/>
        <v>0</v>
      </c>
      <c r="AE372" s="17">
        <f t="shared" si="1774"/>
        <v>0</v>
      </c>
      <c r="AF372" s="17">
        <f t="shared" si="1774"/>
        <v>0</v>
      </c>
      <c r="AG372" s="17">
        <f t="shared" si="1774"/>
        <v>0</v>
      </c>
      <c r="AH372" s="17">
        <f t="shared" si="1774"/>
        <v>0</v>
      </c>
      <c r="AI372" s="17">
        <f t="shared" si="1774"/>
        <v>0</v>
      </c>
      <c r="AJ372" s="17">
        <f t="shared" si="1774"/>
        <v>0</v>
      </c>
      <c r="AK372" s="17">
        <f t="shared" si="1774"/>
        <v>0</v>
      </c>
      <c r="AL372" s="17">
        <f t="shared" si="1774"/>
        <v>0</v>
      </c>
      <c r="AM372" s="17">
        <f t="shared" si="1774"/>
        <v>0</v>
      </c>
      <c r="AN372" s="17">
        <f t="shared" si="1774"/>
        <v>0</v>
      </c>
      <c r="AO372" s="17">
        <f t="shared" si="1774"/>
        <v>0</v>
      </c>
      <c r="AP372" s="17">
        <f t="shared" si="1774"/>
        <v>0</v>
      </c>
      <c r="AQ372" s="17">
        <f t="shared" si="1774"/>
        <v>0</v>
      </c>
      <c r="AR372" s="17">
        <f t="shared" si="1774"/>
        <v>0</v>
      </c>
      <c r="AS372" s="17">
        <f t="shared" si="1774"/>
        <v>0</v>
      </c>
      <c r="AT372" s="17">
        <f t="shared" si="1774"/>
        <v>0</v>
      </c>
      <c r="AU372" s="17">
        <f t="shared" si="1774"/>
        <v>0</v>
      </c>
      <c r="AV372" s="17">
        <f t="shared" si="1774"/>
        <v>0</v>
      </c>
      <c r="AW372" s="17">
        <f t="shared" si="1774"/>
        <v>0</v>
      </c>
      <c r="AX372" s="17">
        <f t="shared" si="1774"/>
        <v>0</v>
      </c>
      <c r="AY372" s="17">
        <f t="shared" si="1774"/>
        <v>0</v>
      </c>
      <c r="AZ372" s="17">
        <f t="shared" si="1774"/>
        <v>0</v>
      </c>
      <c r="BA372" s="17">
        <f t="shared" si="1774"/>
        <v>0</v>
      </c>
      <c r="BB372" s="17">
        <f t="shared" si="1774"/>
        <v>0</v>
      </c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</row>
    <row r="373" spans="1:114">
      <c r="A373" s="12"/>
      <c r="B373" s="12"/>
      <c r="C373" s="12"/>
      <c r="D373" s="12"/>
      <c r="E373" s="12"/>
      <c r="F373" s="12" t="s">
        <v>24</v>
      </c>
      <c r="G373" s="63" t="s">
        <v>254</v>
      </c>
      <c r="H373" s="19"/>
      <c r="I373" s="19"/>
      <c r="J373" s="13">
        <f>H373+I373</f>
        <v>0</v>
      </c>
      <c r="K373" s="19"/>
      <c r="L373" s="13">
        <f>J373+K373</f>
        <v>0</v>
      </c>
      <c r="M373" s="19"/>
      <c r="N373" s="13">
        <f>L373+M373</f>
        <v>0</v>
      </c>
      <c r="O373" s="19"/>
      <c r="P373" s="13">
        <f>N373+O373</f>
        <v>0</v>
      </c>
      <c r="Q373" s="19"/>
      <c r="R373" s="13">
        <f>P373+Q373</f>
        <v>0</v>
      </c>
      <c r="S373" s="19"/>
      <c r="T373" s="13">
        <f>R373+S373</f>
        <v>0</v>
      </c>
      <c r="U373" s="19"/>
      <c r="V373" s="13">
        <f>T373+U373</f>
        <v>0</v>
      </c>
      <c r="W373" s="19"/>
      <c r="X373" s="13">
        <f>V373+W373</f>
        <v>0</v>
      </c>
      <c r="Y373" s="19"/>
      <c r="Z373" s="13">
        <f>X373+Y373</f>
        <v>0</v>
      </c>
      <c r="AA373" s="19"/>
      <c r="AB373" s="13">
        <f>Z373+AA373</f>
        <v>0</v>
      </c>
      <c r="AC373" s="19"/>
      <c r="AD373" s="13">
        <f>AB373+AC373</f>
        <v>0</v>
      </c>
      <c r="AE373" s="19"/>
      <c r="AF373" s="13">
        <f>AD373+AE373</f>
        <v>0</v>
      </c>
      <c r="AG373" s="19"/>
      <c r="AH373" s="13">
        <f>AF373+AG373</f>
        <v>0</v>
      </c>
      <c r="AI373" s="19"/>
      <c r="AJ373" s="13">
        <f>AH373+AI373</f>
        <v>0</v>
      </c>
      <c r="AK373" s="19"/>
      <c r="AL373" s="13">
        <f>AJ373+AK373</f>
        <v>0</v>
      </c>
      <c r="AM373" s="19"/>
      <c r="AN373" s="13">
        <f>AL373+AM373</f>
        <v>0</v>
      </c>
      <c r="AO373" s="19"/>
      <c r="AP373" s="13">
        <f>AN373+AO373</f>
        <v>0</v>
      </c>
      <c r="AQ373" s="19"/>
      <c r="AR373" s="13">
        <f>AP373+AQ373</f>
        <v>0</v>
      </c>
      <c r="AS373" s="19"/>
      <c r="AT373" s="13">
        <f>AR373+AS373</f>
        <v>0</v>
      </c>
      <c r="AU373" s="19"/>
      <c r="AV373" s="13">
        <f>AT373+AU373</f>
        <v>0</v>
      </c>
      <c r="AW373" s="19"/>
      <c r="AX373" s="13">
        <f>AV373+AW373</f>
        <v>0</v>
      </c>
      <c r="AY373" s="19"/>
      <c r="AZ373" s="13">
        <f>AX373+AY373</f>
        <v>0</v>
      </c>
      <c r="BA373" s="19"/>
      <c r="BB373" s="13">
        <f>AZ373+BA373</f>
        <v>0</v>
      </c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</row>
    <row r="374" spans="1:114" ht="31.5">
      <c r="A374" s="8"/>
      <c r="B374" s="8"/>
      <c r="C374" s="8"/>
      <c r="D374" s="8">
        <v>56</v>
      </c>
      <c r="E374" s="8"/>
      <c r="F374" s="8"/>
      <c r="G374" s="57" t="s">
        <v>255</v>
      </c>
      <c r="H374" s="17">
        <f t="shared" ref="H374:N374" si="1775">H375+H376+H377</f>
        <v>0</v>
      </c>
      <c r="I374" s="17">
        <f t="shared" si="1775"/>
        <v>8706</v>
      </c>
      <c r="J374" s="17">
        <f t="shared" si="1775"/>
        <v>8706</v>
      </c>
      <c r="K374" s="17">
        <f t="shared" si="1775"/>
        <v>44544</v>
      </c>
      <c r="L374" s="17">
        <f t="shared" si="1775"/>
        <v>53250</v>
      </c>
      <c r="M374" s="17">
        <f t="shared" si="1775"/>
        <v>47325</v>
      </c>
      <c r="N374" s="17">
        <f t="shared" si="1775"/>
        <v>100575</v>
      </c>
      <c r="O374" s="17">
        <f t="shared" ref="O374:T374" si="1776">O375+O376+O377</f>
        <v>5098</v>
      </c>
      <c r="P374" s="17">
        <f t="shared" si="1776"/>
        <v>105673</v>
      </c>
      <c r="Q374" s="17">
        <f t="shared" si="1776"/>
        <v>58987</v>
      </c>
      <c r="R374" s="17">
        <f t="shared" si="1776"/>
        <v>164660</v>
      </c>
      <c r="S374" s="17">
        <f t="shared" si="1776"/>
        <v>15021</v>
      </c>
      <c r="T374" s="17">
        <f t="shared" si="1776"/>
        <v>179681</v>
      </c>
      <c r="U374" s="17">
        <f t="shared" ref="U374:Z374" si="1777">U375+U376+U377</f>
        <v>4542</v>
      </c>
      <c r="V374" s="17">
        <f t="shared" si="1777"/>
        <v>184223</v>
      </c>
      <c r="W374" s="17">
        <f t="shared" si="1777"/>
        <v>4921</v>
      </c>
      <c r="X374" s="17">
        <f t="shared" si="1777"/>
        <v>189144</v>
      </c>
      <c r="Y374" s="17">
        <f t="shared" si="1777"/>
        <v>90765</v>
      </c>
      <c r="Z374" s="17">
        <f t="shared" si="1777"/>
        <v>279909</v>
      </c>
      <c r="AA374" s="17">
        <f t="shared" ref="AA374:AF374" si="1778">AA375+AA376+AA377</f>
        <v>156170</v>
      </c>
      <c r="AB374" s="17">
        <f t="shared" si="1778"/>
        <v>436079</v>
      </c>
      <c r="AC374" s="17">
        <f t="shared" si="1778"/>
        <v>0</v>
      </c>
      <c r="AD374" s="17">
        <f t="shared" si="1778"/>
        <v>0</v>
      </c>
      <c r="AE374" s="17">
        <f t="shared" si="1778"/>
        <v>203525</v>
      </c>
      <c r="AF374" s="17">
        <f t="shared" si="1778"/>
        <v>203525</v>
      </c>
      <c r="AG374" s="17">
        <f t="shared" ref="AG374:AH374" si="1779">AG375+AG376+AG377</f>
        <v>94107</v>
      </c>
      <c r="AH374" s="17">
        <f t="shared" si="1779"/>
        <v>297632</v>
      </c>
      <c r="AI374" s="17">
        <f t="shared" ref="AI374:AJ374" si="1780">AI375+AI376+AI377</f>
        <v>88707</v>
      </c>
      <c r="AJ374" s="17">
        <f t="shared" si="1780"/>
        <v>386339</v>
      </c>
      <c r="AK374" s="17">
        <f t="shared" ref="AK374:AL374" si="1781">AK375+AK376+AK377</f>
        <v>322417</v>
      </c>
      <c r="AL374" s="17">
        <f t="shared" si="1781"/>
        <v>708756</v>
      </c>
      <c r="AM374" s="17">
        <f t="shared" ref="AM374:AN374" si="1782">AM375+AM376+AM377</f>
        <v>139012</v>
      </c>
      <c r="AN374" s="17">
        <f t="shared" si="1782"/>
        <v>847768</v>
      </c>
      <c r="AO374" s="17">
        <f t="shared" ref="AO374:AP374" si="1783">AO375+AO376+AO377</f>
        <v>140635</v>
      </c>
      <c r="AP374" s="17">
        <f t="shared" si="1783"/>
        <v>988403</v>
      </c>
      <c r="AQ374" s="17">
        <f t="shared" ref="AQ374:AR374" si="1784">AQ375+AQ376+AQ377</f>
        <v>237258</v>
      </c>
      <c r="AR374" s="17">
        <f t="shared" si="1784"/>
        <v>1225661</v>
      </c>
      <c r="AS374" s="17">
        <f t="shared" ref="AS374:AT374" si="1785">AS375+AS376+AS377</f>
        <v>374487</v>
      </c>
      <c r="AT374" s="17">
        <f t="shared" si="1785"/>
        <v>1600148</v>
      </c>
      <c r="AU374" s="17">
        <f t="shared" ref="AU374:AV374" si="1786">AU375+AU376+AU377</f>
        <v>165193</v>
      </c>
      <c r="AV374" s="17">
        <f t="shared" si="1786"/>
        <v>1765341</v>
      </c>
      <c r="AW374" s="17">
        <f t="shared" ref="AW374:AX374" si="1787">AW375+AW376+AW377</f>
        <v>90131</v>
      </c>
      <c r="AX374" s="17">
        <f t="shared" si="1787"/>
        <v>1855472</v>
      </c>
      <c r="AY374" s="17">
        <f t="shared" ref="AY374:AZ374" si="1788">AY375+AY376+AY377</f>
        <v>202433</v>
      </c>
      <c r="AZ374" s="17">
        <f t="shared" si="1788"/>
        <v>2057905</v>
      </c>
      <c r="BA374" s="17">
        <f t="shared" ref="BA374:BB374" si="1789">BA375+BA376+BA377</f>
        <v>13751</v>
      </c>
      <c r="BB374" s="17">
        <f t="shared" si="1789"/>
        <v>2071656</v>
      </c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</row>
    <row r="375" spans="1:114" ht="15.75">
      <c r="A375" s="8"/>
      <c r="B375" s="8"/>
      <c r="C375" s="8"/>
      <c r="D375" s="8"/>
      <c r="E375" s="23" t="s">
        <v>58</v>
      </c>
      <c r="F375" s="8"/>
      <c r="G375" s="63" t="s">
        <v>256</v>
      </c>
      <c r="H375" s="17"/>
      <c r="I375" s="17"/>
      <c r="J375" s="13">
        <f>H375+I375</f>
        <v>0</v>
      </c>
      <c r="K375" s="17"/>
      <c r="L375" s="13">
        <f>J375+K375</f>
        <v>0</v>
      </c>
      <c r="M375" s="17"/>
      <c r="N375" s="13">
        <f>L375+M375</f>
        <v>0</v>
      </c>
      <c r="O375" s="17"/>
      <c r="P375" s="13">
        <f>N375+O375</f>
        <v>0</v>
      </c>
      <c r="Q375" s="17"/>
      <c r="R375" s="13">
        <f>P375+Q375</f>
        <v>0</v>
      </c>
      <c r="S375" s="17"/>
      <c r="T375" s="13">
        <f>R375+S375</f>
        <v>0</v>
      </c>
      <c r="U375" s="17"/>
      <c r="V375" s="13">
        <f>T375+U375</f>
        <v>0</v>
      </c>
      <c r="W375" s="17"/>
      <c r="X375" s="13">
        <f>V375+W375</f>
        <v>0</v>
      </c>
      <c r="Y375" s="17"/>
      <c r="Z375" s="13">
        <f>X375+Y375</f>
        <v>0</v>
      </c>
      <c r="AA375" s="17"/>
      <c r="AB375" s="13">
        <f>Z375+AA375</f>
        <v>0</v>
      </c>
      <c r="AC375" s="17"/>
      <c r="AD375" s="13">
        <f>AB375+AC375</f>
        <v>0</v>
      </c>
      <c r="AE375" s="17"/>
      <c r="AF375" s="13">
        <f>AD375+AE375</f>
        <v>0</v>
      </c>
      <c r="AG375" s="17"/>
      <c r="AH375" s="13">
        <f>AF375+AG375</f>
        <v>0</v>
      </c>
      <c r="AI375" s="17"/>
      <c r="AJ375" s="13">
        <f>AH375+AI375</f>
        <v>0</v>
      </c>
      <c r="AK375" s="17"/>
      <c r="AL375" s="13">
        <f>AJ375+AK375</f>
        <v>0</v>
      </c>
      <c r="AM375" s="17"/>
      <c r="AN375" s="13">
        <f>AL375+AM375</f>
        <v>0</v>
      </c>
      <c r="AO375" s="17"/>
      <c r="AP375" s="13">
        <f>AN375+AO375</f>
        <v>0</v>
      </c>
      <c r="AQ375" s="17"/>
      <c r="AR375" s="13">
        <f>AP375+AQ375</f>
        <v>0</v>
      </c>
      <c r="AS375" s="17"/>
      <c r="AT375" s="13">
        <f>AR375+AS375</f>
        <v>0</v>
      </c>
      <c r="AU375" s="17"/>
      <c r="AV375" s="13">
        <f>AT375+AU375</f>
        <v>0</v>
      </c>
      <c r="AW375" s="17"/>
      <c r="AX375" s="13">
        <f>AV375+AW375</f>
        <v>0</v>
      </c>
      <c r="AY375" s="17"/>
      <c r="AZ375" s="13">
        <f>AX375+AY375</f>
        <v>0</v>
      </c>
      <c r="BA375" s="17"/>
      <c r="BB375" s="13">
        <f>AZ375+BA375</f>
        <v>0</v>
      </c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</row>
    <row r="376" spans="1:114">
      <c r="A376" s="12"/>
      <c r="B376" s="12"/>
      <c r="C376" s="12"/>
      <c r="D376" s="12"/>
      <c r="E376" s="23" t="s">
        <v>60</v>
      </c>
      <c r="F376" s="12"/>
      <c r="G376" s="63" t="s">
        <v>257</v>
      </c>
      <c r="H376" s="19"/>
      <c r="I376" s="39">
        <v>8706</v>
      </c>
      <c r="J376" s="13">
        <f>H376+I376</f>
        <v>8706</v>
      </c>
      <c r="K376" s="39">
        <v>44544</v>
      </c>
      <c r="L376" s="13">
        <f>J376+K376</f>
        <v>53250</v>
      </c>
      <c r="M376" s="39">
        <v>47325</v>
      </c>
      <c r="N376" s="13">
        <f>L376+M376</f>
        <v>100575</v>
      </c>
      <c r="O376" s="39">
        <v>5098</v>
      </c>
      <c r="P376" s="13">
        <f>N376+O376</f>
        <v>105673</v>
      </c>
      <c r="Q376" s="39">
        <v>54887</v>
      </c>
      <c r="R376" s="13">
        <f>P376+Q376</f>
        <v>160560</v>
      </c>
      <c r="S376" s="39">
        <v>15021</v>
      </c>
      <c r="T376" s="13">
        <f>R376+S376</f>
        <v>175581</v>
      </c>
      <c r="U376" s="39">
        <v>4542</v>
      </c>
      <c r="V376" s="13">
        <f>T376+U376</f>
        <v>180123</v>
      </c>
      <c r="W376" s="39">
        <v>4921</v>
      </c>
      <c r="X376" s="13">
        <f>V376+W376</f>
        <v>185044</v>
      </c>
      <c r="Y376" s="39">
        <v>90765</v>
      </c>
      <c r="Z376" s="13">
        <f>X376+Y376</f>
        <v>275809</v>
      </c>
      <c r="AA376" s="39">
        <v>156170</v>
      </c>
      <c r="AB376" s="13">
        <f>Z376+AA376</f>
        <v>431979</v>
      </c>
      <c r="AC376" s="39"/>
      <c r="AD376" s="13"/>
      <c r="AE376" s="39">
        <v>203525</v>
      </c>
      <c r="AF376" s="13">
        <f>AD376+AE376</f>
        <v>203525</v>
      </c>
      <c r="AG376" s="39">
        <v>94107</v>
      </c>
      <c r="AH376" s="13">
        <f>AF376+AG376</f>
        <v>297632</v>
      </c>
      <c r="AI376" s="39">
        <v>88707</v>
      </c>
      <c r="AJ376" s="13">
        <f>AH376+AI376</f>
        <v>386339</v>
      </c>
      <c r="AK376" s="39">
        <v>322417</v>
      </c>
      <c r="AL376" s="13">
        <f>AJ376+AK376</f>
        <v>708756</v>
      </c>
      <c r="AM376" s="39">
        <v>139012</v>
      </c>
      <c r="AN376" s="13">
        <f>AL376+AM376</f>
        <v>847768</v>
      </c>
      <c r="AO376" s="39">
        <v>140635</v>
      </c>
      <c r="AP376" s="13">
        <f>AN376+AO376</f>
        <v>988403</v>
      </c>
      <c r="AQ376" s="39">
        <v>237258</v>
      </c>
      <c r="AR376" s="13">
        <f>AP376+AQ376</f>
        <v>1225661</v>
      </c>
      <c r="AS376" s="39">
        <v>374487</v>
      </c>
      <c r="AT376" s="13">
        <f>AR376+AS376</f>
        <v>1600148</v>
      </c>
      <c r="AU376" s="39">
        <v>165193</v>
      </c>
      <c r="AV376" s="13">
        <f>AT376+AU376</f>
        <v>1765341</v>
      </c>
      <c r="AW376" s="39">
        <v>90131</v>
      </c>
      <c r="AX376" s="13">
        <f>AV376+AW376</f>
        <v>1855472</v>
      </c>
      <c r="AY376" s="39">
        <f>2057905-1855472</f>
        <v>202433</v>
      </c>
      <c r="AZ376" s="13">
        <f>AX376+AY376</f>
        <v>2057905</v>
      </c>
      <c r="BA376" s="39">
        <v>13751</v>
      </c>
      <c r="BB376" s="13">
        <f>AZ376+BA376</f>
        <v>2071656</v>
      </c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</row>
    <row r="377" spans="1:114">
      <c r="A377" s="12"/>
      <c r="B377" s="12"/>
      <c r="C377" s="12"/>
      <c r="D377" s="12"/>
      <c r="E377" s="89" t="s">
        <v>315</v>
      </c>
      <c r="F377" s="12"/>
      <c r="G377" s="63" t="s">
        <v>316</v>
      </c>
      <c r="H377" s="19"/>
      <c r="I377" s="39"/>
      <c r="J377" s="13">
        <f>H377+I377</f>
        <v>0</v>
      </c>
      <c r="K377" s="39"/>
      <c r="L377" s="13">
        <f>J377+K377</f>
        <v>0</v>
      </c>
      <c r="M377" s="39"/>
      <c r="N377" s="13">
        <f>L377+M377</f>
        <v>0</v>
      </c>
      <c r="O377" s="39"/>
      <c r="P377" s="13">
        <f>N377+O377</f>
        <v>0</v>
      </c>
      <c r="Q377" s="39">
        <v>4100</v>
      </c>
      <c r="R377" s="13">
        <f>P377+Q377</f>
        <v>4100</v>
      </c>
      <c r="S377" s="39">
        <v>0</v>
      </c>
      <c r="T377" s="13">
        <f>R377+S377</f>
        <v>4100</v>
      </c>
      <c r="U377" s="39">
        <v>0</v>
      </c>
      <c r="V377" s="13">
        <f>T377+U377</f>
        <v>4100</v>
      </c>
      <c r="W377" s="39">
        <v>0</v>
      </c>
      <c r="X377" s="13">
        <f>V377+W377</f>
        <v>4100</v>
      </c>
      <c r="Y377" s="39">
        <v>0</v>
      </c>
      <c r="Z377" s="13">
        <f>X377+Y377</f>
        <v>4100</v>
      </c>
      <c r="AA377" s="39">
        <v>0</v>
      </c>
      <c r="AB377" s="13">
        <f>Z377+AA377</f>
        <v>4100</v>
      </c>
      <c r="AC377" s="39">
        <v>0</v>
      </c>
      <c r="AD377" s="13"/>
      <c r="AE377" s="39">
        <v>0</v>
      </c>
      <c r="AF377" s="13">
        <f>AD377+AE377</f>
        <v>0</v>
      </c>
      <c r="AG377" s="39">
        <v>0</v>
      </c>
      <c r="AH377" s="13">
        <f>AF377+AG377</f>
        <v>0</v>
      </c>
      <c r="AI377" s="39">
        <v>0</v>
      </c>
      <c r="AJ377" s="13">
        <f>AH377+AI377</f>
        <v>0</v>
      </c>
      <c r="AK377" s="39">
        <v>0</v>
      </c>
      <c r="AL377" s="13">
        <f>AJ377+AK377</f>
        <v>0</v>
      </c>
      <c r="AM377" s="39">
        <v>0</v>
      </c>
      <c r="AN377" s="13">
        <f>AL377+AM377</f>
        <v>0</v>
      </c>
      <c r="AO377" s="39">
        <v>0</v>
      </c>
      <c r="AP377" s="13">
        <f>AN377+AO377</f>
        <v>0</v>
      </c>
      <c r="AQ377" s="39">
        <v>0</v>
      </c>
      <c r="AR377" s="13">
        <f>AP377+AQ377</f>
        <v>0</v>
      </c>
      <c r="AS377" s="39">
        <v>0</v>
      </c>
      <c r="AT377" s="13">
        <f>AR377+AS377</f>
        <v>0</v>
      </c>
      <c r="AU377" s="39">
        <v>0</v>
      </c>
      <c r="AV377" s="13">
        <f>AT377+AU377</f>
        <v>0</v>
      </c>
      <c r="AW377" s="39">
        <v>0</v>
      </c>
      <c r="AX377" s="13">
        <f>AV377+AW377</f>
        <v>0</v>
      </c>
      <c r="AY377" s="39">
        <v>0</v>
      </c>
      <c r="AZ377" s="13">
        <f>AX377+AY377</f>
        <v>0</v>
      </c>
      <c r="BA377" s="39">
        <v>0</v>
      </c>
      <c r="BB377" s="13">
        <f>AZ377+BA377</f>
        <v>0</v>
      </c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</row>
    <row r="378" spans="1:114" ht="15.75">
      <c r="A378" s="8"/>
      <c r="B378" s="8"/>
      <c r="C378" s="8"/>
      <c r="D378" s="8">
        <v>57</v>
      </c>
      <c r="E378" s="8"/>
      <c r="F378" s="8"/>
      <c r="G378" s="62" t="s">
        <v>258</v>
      </c>
      <c r="H378" s="17">
        <f t="shared" ref="H378:BB378" si="1790">H379</f>
        <v>0</v>
      </c>
      <c r="I378" s="17">
        <f t="shared" si="1790"/>
        <v>238351</v>
      </c>
      <c r="J378" s="17">
        <f t="shared" si="1790"/>
        <v>238351</v>
      </c>
      <c r="K378" s="17">
        <f t="shared" si="1790"/>
        <v>229606</v>
      </c>
      <c r="L378" s="17">
        <f t="shared" si="1790"/>
        <v>467957</v>
      </c>
      <c r="M378" s="17">
        <f t="shared" si="1790"/>
        <v>246813</v>
      </c>
      <c r="N378" s="17">
        <f t="shared" si="1790"/>
        <v>714770</v>
      </c>
      <c r="O378" s="17">
        <f t="shared" si="1790"/>
        <v>242576</v>
      </c>
      <c r="P378" s="17">
        <f t="shared" si="1790"/>
        <v>957346</v>
      </c>
      <c r="Q378" s="17">
        <f t="shared" si="1790"/>
        <v>219437</v>
      </c>
      <c r="R378" s="17">
        <f t="shared" si="1790"/>
        <v>1176783</v>
      </c>
      <c r="S378" s="17">
        <f t="shared" si="1790"/>
        <v>248003</v>
      </c>
      <c r="T378" s="17">
        <f t="shared" si="1790"/>
        <v>1424786</v>
      </c>
      <c r="U378" s="17">
        <f t="shared" si="1790"/>
        <v>261772</v>
      </c>
      <c r="V378" s="17">
        <f t="shared" si="1790"/>
        <v>1686558</v>
      </c>
      <c r="W378" s="17">
        <f t="shared" si="1790"/>
        <v>276384</v>
      </c>
      <c r="X378" s="17">
        <f t="shared" si="1790"/>
        <v>1962942</v>
      </c>
      <c r="Y378" s="17">
        <f t="shared" si="1790"/>
        <v>285828</v>
      </c>
      <c r="Z378" s="17">
        <f t="shared" si="1790"/>
        <v>2248770</v>
      </c>
      <c r="AA378" s="17">
        <f t="shared" si="1790"/>
        <v>259216</v>
      </c>
      <c r="AB378" s="17">
        <f t="shared" si="1790"/>
        <v>2507986</v>
      </c>
      <c r="AC378" s="17">
        <f t="shared" si="1790"/>
        <v>247705</v>
      </c>
      <c r="AD378" s="17">
        <f t="shared" si="1790"/>
        <v>0</v>
      </c>
      <c r="AE378" s="17">
        <f t="shared" si="1790"/>
        <v>223893</v>
      </c>
      <c r="AF378" s="17">
        <f t="shared" si="1790"/>
        <v>223893</v>
      </c>
      <c r="AG378" s="17">
        <f t="shared" si="1790"/>
        <v>410737</v>
      </c>
      <c r="AH378" s="17">
        <f t="shared" si="1790"/>
        <v>634630</v>
      </c>
      <c r="AI378" s="17">
        <f t="shared" si="1790"/>
        <v>287196</v>
      </c>
      <c r="AJ378" s="17">
        <f t="shared" si="1790"/>
        <v>921826</v>
      </c>
      <c r="AK378" s="17">
        <f t="shared" si="1790"/>
        <v>357816</v>
      </c>
      <c r="AL378" s="17">
        <f t="shared" si="1790"/>
        <v>1279642</v>
      </c>
      <c r="AM378" s="17">
        <f t="shared" si="1790"/>
        <v>329621</v>
      </c>
      <c r="AN378" s="17">
        <f t="shared" si="1790"/>
        <v>1609263</v>
      </c>
      <c r="AO378" s="17">
        <f t="shared" si="1790"/>
        <v>319057</v>
      </c>
      <c r="AP378" s="17">
        <f t="shared" si="1790"/>
        <v>1928320</v>
      </c>
      <c r="AQ378" s="17">
        <f t="shared" si="1790"/>
        <v>296935</v>
      </c>
      <c r="AR378" s="17">
        <f t="shared" si="1790"/>
        <v>2225255</v>
      </c>
      <c r="AS378" s="17">
        <f t="shared" si="1790"/>
        <v>272532</v>
      </c>
      <c r="AT378" s="17">
        <f t="shared" si="1790"/>
        <v>2497787</v>
      </c>
      <c r="AU378" s="17">
        <f t="shared" si="1790"/>
        <v>251837</v>
      </c>
      <c r="AV378" s="17">
        <f t="shared" si="1790"/>
        <v>2749624</v>
      </c>
      <c r="AW378" s="17">
        <f t="shared" si="1790"/>
        <v>247342</v>
      </c>
      <c r="AX378" s="17">
        <f t="shared" si="1790"/>
        <v>2996966</v>
      </c>
      <c r="AY378" s="17">
        <f t="shared" si="1790"/>
        <v>290782</v>
      </c>
      <c r="AZ378" s="17">
        <f t="shared" si="1790"/>
        <v>3287748</v>
      </c>
      <c r="BA378" s="17">
        <f t="shared" si="1790"/>
        <v>575196</v>
      </c>
      <c r="BB378" s="17">
        <f t="shared" si="1790"/>
        <v>3862944</v>
      </c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</row>
    <row r="379" spans="1:114" ht="15.75">
      <c r="A379" s="8"/>
      <c r="B379" s="8"/>
      <c r="C379" s="8"/>
      <c r="D379" s="8"/>
      <c r="E379" s="8" t="s">
        <v>22</v>
      </c>
      <c r="F379" s="8"/>
      <c r="G379" s="57" t="s">
        <v>259</v>
      </c>
      <c r="H379" s="17">
        <f t="shared" ref="H379:BB379" si="1791">+H380</f>
        <v>0</v>
      </c>
      <c r="I379" s="17">
        <f t="shared" si="1791"/>
        <v>238351</v>
      </c>
      <c r="J379" s="17">
        <f t="shared" si="1791"/>
        <v>238351</v>
      </c>
      <c r="K379" s="17">
        <f t="shared" si="1791"/>
        <v>229606</v>
      </c>
      <c r="L379" s="17">
        <f t="shared" si="1791"/>
        <v>467957</v>
      </c>
      <c r="M379" s="17">
        <f t="shared" si="1791"/>
        <v>246813</v>
      </c>
      <c r="N379" s="17">
        <f t="shared" si="1791"/>
        <v>714770</v>
      </c>
      <c r="O379" s="17">
        <f t="shared" si="1791"/>
        <v>242576</v>
      </c>
      <c r="P379" s="17">
        <f t="shared" si="1791"/>
        <v>957346</v>
      </c>
      <c r="Q379" s="17">
        <f t="shared" si="1791"/>
        <v>219437</v>
      </c>
      <c r="R379" s="17">
        <f t="shared" si="1791"/>
        <v>1176783</v>
      </c>
      <c r="S379" s="17">
        <f t="shared" si="1791"/>
        <v>248003</v>
      </c>
      <c r="T379" s="17">
        <f t="shared" si="1791"/>
        <v>1424786</v>
      </c>
      <c r="U379" s="17">
        <f t="shared" si="1791"/>
        <v>261772</v>
      </c>
      <c r="V379" s="17">
        <f t="shared" si="1791"/>
        <v>1686558</v>
      </c>
      <c r="W379" s="17">
        <f t="shared" si="1791"/>
        <v>276384</v>
      </c>
      <c r="X379" s="17">
        <f t="shared" si="1791"/>
        <v>1962942</v>
      </c>
      <c r="Y379" s="17">
        <f t="shared" si="1791"/>
        <v>285828</v>
      </c>
      <c r="Z379" s="17">
        <f t="shared" si="1791"/>
        <v>2248770</v>
      </c>
      <c r="AA379" s="17">
        <f t="shared" si="1791"/>
        <v>259216</v>
      </c>
      <c r="AB379" s="17">
        <f t="shared" si="1791"/>
        <v>2507986</v>
      </c>
      <c r="AC379" s="17">
        <f t="shared" si="1791"/>
        <v>247705</v>
      </c>
      <c r="AD379" s="17">
        <f t="shared" si="1791"/>
        <v>0</v>
      </c>
      <c r="AE379" s="17">
        <f t="shared" si="1791"/>
        <v>223893</v>
      </c>
      <c r="AF379" s="17">
        <f t="shared" si="1791"/>
        <v>223893</v>
      </c>
      <c r="AG379" s="17">
        <f t="shared" si="1791"/>
        <v>410737</v>
      </c>
      <c r="AH379" s="17">
        <f t="shared" si="1791"/>
        <v>634630</v>
      </c>
      <c r="AI379" s="17">
        <f t="shared" si="1791"/>
        <v>287196</v>
      </c>
      <c r="AJ379" s="17">
        <f t="shared" si="1791"/>
        <v>921826</v>
      </c>
      <c r="AK379" s="17">
        <f t="shared" si="1791"/>
        <v>357816</v>
      </c>
      <c r="AL379" s="17">
        <f t="shared" si="1791"/>
        <v>1279642</v>
      </c>
      <c r="AM379" s="17">
        <f t="shared" si="1791"/>
        <v>329621</v>
      </c>
      <c r="AN379" s="17">
        <f t="shared" si="1791"/>
        <v>1609263</v>
      </c>
      <c r="AO379" s="17">
        <f t="shared" si="1791"/>
        <v>319057</v>
      </c>
      <c r="AP379" s="17">
        <f t="shared" si="1791"/>
        <v>1928320</v>
      </c>
      <c r="AQ379" s="17">
        <f t="shared" si="1791"/>
        <v>296935</v>
      </c>
      <c r="AR379" s="17">
        <f t="shared" si="1791"/>
        <v>2225255</v>
      </c>
      <c r="AS379" s="17">
        <f t="shared" si="1791"/>
        <v>272532</v>
      </c>
      <c r="AT379" s="17">
        <f t="shared" si="1791"/>
        <v>2497787</v>
      </c>
      <c r="AU379" s="17">
        <f t="shared" si="1791"/>
        <v>251837</v>
      </c>
      <c r="AV379" s="17">
        <f t="shared" si="1791"/>
        <v>2749624</v>
      </c>
      <c r="AW379" s="17">
        <f t="shared" si="1791"/>
        <v>247342</v>
      </c>
      <c r="AX379" s="17">
        <f t="shared" si="1791"/>
        <v>2996966</v>
      </c>
      <c r="AY379" s="17">
        <f t="shared" si="1791"/>
        <v>290782</v>
      </c>
      <c r="AZ379" s="17">
        <f t="shared" si="1791"/>
        <v>3287748</v>
      </c>
      <c r="BA379" s="17">
        <f t="shared" si="1791"/>
        <v>575196</v>
      </c>
      <c r="BB379" s="17">
        <f t="shared" si="1791"/>
        <v>3862944</v>
      </c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</row>
    <row r="380" spans="1:114" ht="15.75">
      <c r="A380" s="8"/>
      <c r="B380" s="8"/>
      <c r="C380" s="8"/>
      <c r="D380" s="8"/>
      <c r="E380" s="8"/>
      <c r="F380" s="8" t="s">
        <v>24</v>
      </c>
      <c r="G380" s="57" t="s">
        <v>260</v>
      </c>
      <c r="H380" s="17">
        <f t="shared" ref="H380:N380" si="1792">+H381+H384+H388+H391+H395+H400+H396</f>
        <v>0</v>
      </c>
      <c r="I380" s="17">
        <f t="shared" si="1792"/>
        <v>238351</v>
      </c>
      <c r="J380" s="17">
        <f t="shared" si="1792"/>
        <v>238351</v>
      </c>
      <c r="K380" s="17">
        <f t="shared" si="1792"/>
        <v>229606</v>
      </c>
      <c r="L380" s="17">
        <f t="shared" si="1792"/>
        <v>467957</v>
      </c>
      <c r="M380" s="17">
        <f t="shared" si="1792"/>
        <v>246813</v>
      </c>
      <c r="N380" s="17">
        <f t="shared" si="1792"/>
        <v>714770</v>
      </c>
      <c r="O380" s="17">
        <f t="shared" ref="O380:T380" si="1793">+O381+O384+O388+O391+O395+O400+O396</f>
        <v>242576</v>
      </c>
      <c r="P380" s="17">
        <f t="shared" si="1793"/>
        <v>957346</v>
      </c>
      <c r="Q380" s="17">
        <f t="shared" si="1793"/>
        <v>219437</v>
      </c>
      <c r="R380" s="17">
        <f t="shared" si="1793"/>
        <v>1176783</v>
      </c>
      <c r="S380" s="17">
        <f t="shared" si="1793"/>
        <v>248003</v>
      </c>
      <c r="T380" s="17">
        <f t="shared" si="1793"/>
        <v>1424786</v>
      </c>
      <c r="U380" s="17">
        <f t="shared" ref="U380:Z380" si="1794">+U381+U384+U388+U391+U395+U400+U396</f>
        <v>261772</v>
      </c>
      <c r="V380" s="17">
        <f t="shared" si="1794"/>
        <v>1686558</v>
      </c>
      <c r="W380" s="17">
        <f t="shared" si="1794"/>
        <v>276384</v>
      </c>
      <c r="X380" s="17">
        <f t="shared" si="1794"/>
        <v>1962942</v>
      </c>
      <c r="Y380" s="17">
        <f t="shared" si="1794"/>
        <v>285828</v>
      </c>
      <c r="Z380" s="17">
        <f t="shared" si="1794"/>
        <v>2248770</v>
      </c>
      <c r="AA380" s="17">
        <f t="shared" ref="AA380:AF380" si="1795">+AA381+AA384+AA388+AA391+AA395+AA400+AA396</f>
        <v>259216</v>
      </c>
      <c r="AB380" s="17">
        <f t="shared" si="1795"/>
        <v>2507986</v>
      </c>
      <c r="AC380" s="17">
        <f t="shared" si="1795"/>
        <v>247705</v>
      </c>
      <c r="AD380" s="17">
        <f t="shared" si="1795"/>
        <v>0</v>
      </c>
      <c r="AE380" s="17">
        <f t="shared" si="1795"/>
        <v>223893</v>
      </c>
      <c r="AF380" s="17">
        <f t="shared" si="1795"/>
        <v>223893</v>
      </c>
      <c r="AG380" s="17">
        <f t="shared" ref="AG380:AH380" si="1796">+AG381+AG384+AG388+AG391+AG395+AG400+AG396</f>
        <v>410737</v>
      </c>
      <c r="AH380" s="17">
        <f t="shared" si="1796"/>
        <v>634630</v>
      </c>
      <c r="AI380" s="17">
        <f t="shared" ref="AI380:AJ380" si="1797">+AI381+AI384+AI388+AI391+AI395+AI400+AI396</f>
        <v>287196</v>
      </c>
      <c r="AJ380" s="17">
        <f t="shared" si="1797"/>
        <v>921826</v>
      </c>
      <c r="AK380" s="17">
        <f t="shared" ref="AK380:AL380" si="1798">+AK381+AK384+AK388+AK391+AK395+AK400+AK396</f>
        <v>357816</v>
      </c>
      <c r="AL380" s="17">
        <f t="shared" si="1798"/>
        <v>1279642</v>
      </c>
      <c r="AM380" s="17">
        <f t="shared" ref="AM380:AN380" si="1799">+AM381+AM384+AM388+AM391+AM395+AM400+AM396</f>
        <v>329621</v>
      </c>
      <c r="AN380" s="17">
        <f t="shared" si="1799"/>
        <v>1609263</v>
      </c>
      <c r="AO380" s="17">
        <f t="shared" ref="AO380:AP380" si="1800">+AO381+AO384+AO388+AO391+AO395+AO400+AO396</f>
        <v>319057</v>
      </c>
      <c r="AP380" s="17">
        <f t="shared" si="1800"/>
        <v>1928320</v>
      </c>
      <c r="AQ380" s="17">
        <f t="shared" ref="AQ380:AR380" si="1801">+AQ381+AQ384+AQ388+AQ391+AQ395+AQ400+AQ396</f>
        <v>296935</v>
      </c>
      <c r="AR380" s="17">
        <f t="shared" si="1801"/>
        <v>2225255</v>
      </c>
      <c r="AS380" s="17">
        <f t="shared" ref="AS380:AT380" si="1802">+AS381+AS384+AS388+AS391+AS395+AS400+AS396</f>
        <v>272532</v>
      </c>
      <c r="AT380" s="17">
        <f t="shared" si="1802"/>
        <v>2497787</v>
      </c>
      <c r="AU380" s="17">
        <f t="shared" ref="AU380:AV380" si="1803">+AU381+AU384+AU388+AU391+AU395+AU400+AU396</f>
        <v>251837</v>
      </c>
      <c r="AV380" s="17">
        <f t="shared" si="1803"/>
        <v>2749624</v>
      </c>
      <c r="AW380" s="17">
        <f t="shared" ref="AW380:AX380" si="1804">+AW381+AW384+AW388+AW391+AW395+AW400+AW396</f>
        <v>247342</v>
      </c>
      <c r="AX380" s="17">
        <f t="shared" si="1804"/>
        <v>2996966</v>
      </c>
      <c r="AY380" s="17">
        <f t="shared" ref="AY380:AZ380" si="1805">+AY381+AY384+AY388+AY391+AY395+AY400+AY396</f>
        <v>290782</v>
      </c>
      <c r="AZ380" s="17">
        <f t="shared" si="1805"/>
        <v>3287748</v>
      </c>
      <c r="BA380" s="17">
        <f t="shared" ref="BA380:BB380" si="1806">+BA381+BA384+BA388+BA391+BA395+BA400+BA396</f>
        <v>575196</v>
      </c>
      <c r="BB380" s="17">
        <f t="shared" si="1806"/>
        <v>3862944</v>
      </c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</row>
    <row r="381" spans="1:114" ht="15.75">
      <c r="A381" s="8"/>
      <c r="B381" s="8"/>
      <c r="C381" s="8"/>
      <c r="D381" s="8"/>
      <c r="E381" s="8"/>
      <c r="F381" s="8"/>
      <c r="G381" s="69" t="s">
        <v>261</v>
      </c>
      <c r="H381" s="17">
        <f t="shared" ref="H381:N381" si="1807">+H382+H383</f>
        <v>0</v>
      </c>
      <c r="I381" s="17">
        <f t="shared" si="1807"/>
        <v>3500</v>
      </c>
      <c r="J381" s="17">
        <f t="shared" si="1807"/>
        <v>3500</v>
      </c>
      <c r="K381" s="17">
        <f t="shared" si="1807"/>
        <v>1000</v>
      </c>
      <c r="L381" s="17">
        <f t="shared" si="1807"/>
        <v>4500</v>
      </c>
      <c r="M381" s="17">
        <f t="shared" si="1807"/>
        <v>22000</v>
      </c>
      <c r="N381" s="17">
        <f t="shared" si="1807"/>
        <v>26500</v>
      </c>
      <c r="O381" s="17">
        <f t="shared" ref="O381:T381" si="1808">+O382+O383</f>
        <v>30500</v>
      </c>
      <c r="P381" s="17">
        <f t="shared" si="1808"/>
        <v>57000</v>
      </c>
      <c r="Q381" s="17">
        <f t="shared" si="1808"/>
        <v>12000</v>
      </c>
      <c r="R381" s="17">
        <f t="shared" si="1808"/>
        <v>69000</v>
      </c>
      <c r="S381" s="17">
        <f t="shared" si="1808"/>
        <v>10300</v>
      </c>
      <c r="T381" s="17">
        <f t="shared" si="1808"/>
        <v>79300</v>
      </c>
      <c r="U381" s="17">
        <f t="shared" ref="U381:Z381" si="1809">+U382+U383</f>
        <v>1000</v>
      </c>
      <c r="V381" s="17">
        <f t="shared" si="1809"/>
        <v>80300</v>
      </c>
      <c r="W381" s="17">
        <f t="shared" si="1809"/>
        <v>19000</v>
      </c>
      <c r="X381" s="17">
        <f t="shared" si="1809"/>
        <v>99300</v>
      </c>
      <c r="Y381" s="17">
        <f t="shared" si="1809"/>
        <v>5500</v>
      </c>
      <c r="Z381" s="17">
        <f t="shared" si="1809"/>
        <v>104800</v>
      </c>
      <c r="AA381" s="17">
        <f t="shared" ref="AA381:AF381" si="1810">+AA382+AA383</f>
        <v>7900</v>
      </c>
      <c r="AB381" s="17">
        <f t="shared" si="1810"/>
        <v>112700</v>
      </c>
      <c r="AC381" s="17">
        <f t="shared" si="1810"/>
        <v>11300</v>
      </c>
      <c r="AD381" s="17">
        <f t="shared" si="1810"/>
        <v>0</v>
      </c>
      <c r="AE381" s="17">
        <f t="shared" si="1810"/>
        <v>8000</v>
      </c>
      <c r="AF381" s="17">
        <f t="shared" si="1810"/>
        <v>8000</v>
      </c>
      <c r="AG381" s="17">
        <f t="shared" ref="AG381:AH381" si="1811">+AG382+AG383</f>
        <v>4500</v>
      </c>
      <c r="AH381" s="17">
        <f t="shared" si="1811"/>
        <v>12500</v>
      </c>
      <c r="AI381" s="17">
        <f t="shared" ref="AI381:AJ381" si="1812">+AI382+AI383</f>
        <v>3500</v>
      </c>
      <c r="AJ381" s="17">
        <f t="shared" si="1812"/>
        <v>16000</v>
      </c>
      <c r="AK381" s="17">
        <f t="shared" ref="AK381:AL381" si="1813">+AK382+AK383</f>
        <v>16500</v>
      </c>
      <c r="AL381" s="17">
        <f t="shared" si="1813"/>
        <v>32500</v>
      </c>
      <c r="AM381" s="17">
        <f t="shared" ref="AM381:AN381" si="1814">+AM382+AM383</f>
        <v>2000</v>
      </c>
      <c r="AN381" s="17">
        <f t="shared" si="1814"/>
        <v>34500</v>
      </c>
      <c r="AO381" s="17">
        <f t="shared" ref="AO381:AP381" si="1815">+AO382+AO383</f>
        <v>12000</v>
      </c>
      <c r="AP381" s="17">
        <f t="shared" si="1815"/>
        <v>46500</v>
      </c>
      <c r="AQ381" s="17">
        <f t="shared" ref="AQ381:AR381" si="1816">+AQ382+AQ383</f>
        <v>9000</v>
      </c>
      <c r="AR381" s="17">
        <f t="shared" si="1816"/>
        <v>55500</v>
      </c>
      <c r="AS381" s="17">
        <f t="shared" ref="AS381:AT381" si="1817">+AS382+AS383</f>
        <v>9000</v>
      </c>
      <c r="AT381" s="17">
        <f t="shared" si="1817"/>
        <v>64500</v>
      </c>
      <c r="AU381" s="17">
        <f t="shared" ref="AU381:AV381" si="1818">+AU382+AU383</f>
        <v>9000</v>
      </c>
      <c r="AV381" s="17">
        <f t="shared" si="1818"/>
        <v>73500</v>
      </c>
      <c r="AW381" s="17">
        <f t="shared" ref="AW381:AX381" si="1819">+AW382+AW383</f>
        <v>9000</v>
      </c>
      <c r="AX381" s="17">
        <f t="shared" si="1819"/>
        <v>82500</v>
      </c>
      <c r="AY381" s="17">
        <f t="shared" ref="AY381:AZ381" si="1820">+AY382+AY383</f>
        <v>14400</v>
      </c>
      <c r="AZ381" s="17">
        <f t="shared" si="1820"/>
        <v>96900</v>
      </c>
      <c r="BA381" s="17">
        <f t="shared" ref="BA381:BB381" si="1821">+BA382+BA383</f>
        <v>7500</v>
      </c>
      <c r="BB381" s="17">
        <f t="shared" si="1821"/>
        <v>104400</v>
      </c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</row>
    <row r="382" spans="1:114">
      <c r="A382" s="12"/>
      <c r="B382" s="12"/>
      <c r="C382" s="12"/>
      <c r="D382" s="12"/>
      <c r="E382" s="12"/>
      <c r="F382" s="12"/>
      <c r="G382" s="70" t="s">
        <v>262</v>
      </c>
      <c r="H382" s="71"/>
      <c r="I382" s="42"/>
      <c r="J382" s="13">
        <f>H382+I382</f>
        <v>0</v>
      </c>
      <c r="K382" s="40">
        <v>1000</v>
      </c>
      <c r="L382" s="13">
        <f>J382+K382</f>
        <v>1000</v>
      </c>
      <c r="M382" s="40">
        <v>8000</v>
      </c>
      <c r="N382" s="13">
        <f>L382+M382</f>
        <v>9000</v>
      </c>
      <c r="O382" s="40">
        <v>6000</v>
      </c>
      <c r="P382" s="13">
        <f>N382+O382</f>
        <v>15000</v>
      </c>
      <c r="Q382" s="40">
        <v>5000</v>
      </c>
      <c r="R382" s="13">
        <f>P382+Q382</f>
        <v>20000</v>
      </c>
      <c r="S382" s="40">
        <v>3300</v>
      </c>
      <c r="T382" s="13">
        <f>R382+S382</f>
        <v>23300</v>
      </c>
      <c r="U382" s="40">
        <v>1000</v>
      </c>
      <c r="V382" s="13">
        <f>T382+U382</f>
        <v>24300</v>
      </c>
      <c r="W382" s="40">
        <v>4000</v>
      </c>
      <c r="X382" s="13">
        <f>V382+W382</f>
        <v>28300</v>
      </c>
      <c r="Y382" s="40">
        <v>2000</v>
      </c>
      <c r="Z382" s="13">
        <f>X382+Y382</f>
        <v>30300</v>
      </c>
      <c r="AA382" s="40">
        <f>1100+800</f>
        <v>1900</v>
      </c>
      <c r="AB382" s="13">
        <f>Z382+AA382</f>
        <v>32200</v>
      </c>
      <c r="AC382" s="40">
        <v>800</v>
      </c>
      <c r="AD382" s="13"/>
      <c r="AE382" s="40">
        <v>1000</v>
      </c>
      <c r="AF382" s="13">
        <f>AD382+AE382</f>
        <v>1000</v>
      </c>
      <c r="AG382" s="40">
        <v>1000</v>
      </c>
      <c r="AH382" s="13">
        <f>AF382+AG382</f>
        <v>2000</v>
      </c>
      <c r="AI382" s="40"/>
      <c r="AJ382" s="13">
        <f>AH382+AI382</f>
        <v>2000</v>
      </c>
      <c r="AK382" s="40">
        <v>6000</v>
      </c>
      <c r="AL382" s="13">
        <f>AJ382+AK382</f>
        <v>8000</v>
      </c>
      <c r="AM382" s="40">
        <v>2000</v>
      </c>
      <c r="AN382" s="13">
        <f>AL382+AM382</f>
        <v>10000</v>
      </c>
      <c r="AO382" s="40">
        <v>5000</v>
      </c>
      <c r="AP382" s="13">
        <f>AN382+AO382</f>
        <v>15000</v>
      </c>
      <c r="AQ382" s="40">
        <v>2000</v>
      </c>
      <c r="AR382" s="13">
        <f>AP382+AQ382</f>
        <v>17000</v>
      </c>
      <c r="AS382" s="40">
        <v>2000</v>
      </c>
      <c r="AT382" s="13">
        <f>AR382+AS382</f>
        <v>19000</v>
      </c>
      <c r="AU382" s="40">
        <v>2000</v>
      </c>
      <c r="AV382" s="13">
        <f>AT382+AU382</f>
        <v>21000</v>
      </c>
      <c r="AW382" s="40">
        <v>2000</v>
      </c>
      <c r="AX382" s="13">
        <f>AV382+AW382</f>
        <v>23000</v>
      </c>
      <c r="AY382" s="40">
        <v>3900</v>
      </c>
      <c r="AZ382" s="13">
        <f>AX382+AY382</f>
        <v>26900</v>
      </c>
      <c r="BA382" s="40">
        <v>4000</v>
      </c>
      <c r="BB382" s="13">
        <f>AZ382+BA382</f>
        <v>30900</v>
      </c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</row>
    <row r="383" spans="1:114">
      <c r="A383" s="12"/>
      <c r="B383" s="12"/>
      <c r="C383" s="12"/>
      <c r="D383" s="12"/>
      <c r="E383" s="12"/>
      <c r="F383" s="12"/>
      <c r="G383" s="70" t="s">
        <v>263</v>
      </c>
      <c r="H383" s="71"/>
      <c r="I383" s="40">
        <v>3500</v>
      </c>
      <c r="J383" s="13">
        <f>H383+I383</f>
        <v>3500</v>
      </c>
      <c r="K383" s="40"/>
      <c r="L383" s="13">
        <f>J383+K383</f>
        <v>3500</v>
      </c>
      <c r="M383" s="40">
        <v>14000</v>
      </c>
      <c r="N383" s="13">
        <f>L383+M383</f>
        <v>17500</v>
      </c>
      <c r="O383" s="40">
        <v>24500</v>
      </c>
      <c r="P383" s="13">
        <f>N383+O383</f>
        <v>42000</v>
      </c>
      <c r="Q383" s="40">
        <v>7000</v>
      </c>
      <c r="R383" s="13">
        <f>P383+Q383</f>
        <v>49000</v>
      </c>
      <c r="S383" s="40">
        <v>7000</v>
      </c>
      <c r="T383" s="13">
        <f>R383+S383</f>
        <v>56000</v>
      </c>
      <c r="U383" s="40">
        <v>0</v>
      </c>
      <c r="V383" s="13">
        <f>T383+U383</f>
        <v>56000</v>
      </c>
      <c r="W383" s="40">
        <v>15000</v>
      </c>
      <c r="X383" s="13">
        <f>V383+W383</f>
        <v>71000</v>
      </c>
      <c r="Y383" s="40">
        <v>3500</v>
      </c>
      <c r="Z383" s="13">
        <f>X383+Y383</f>
        <v>74500</v>
      </c>
      <c r="AA383" s="40">
        <f>7000-1000</f>
        <v>6000</v>
      </c>
      <c r="AB383" s="13">
        <f>Z383+AA383</f>
        <v>80500</v>
      </c>
      <c r="AC383" s="40">
        <v>10500</v>
      </c>
      <c r="AD383" s="13"/>
      <c r="AE383" s="40">
        <v>7000</v>
      </c>
      <c r="AF383" s="13">
        <f>AD383+AE383</f>
        <v>7000</v>
      </c>
      <c r="AG383" s="40">
        <v>3500</v>
      </c>
      <c r="AH383" s="13">
        <f>AF383+AG383</f>
        <v>10500</v>
      </c>
      <c r="AI383" s="40">
        <v>3500</v>
      </c>
      <c r="AJ383" s="13">
        <f>AH383+AI383</f>
        <v>14000</v>
      </c>
      <c r="AK383" s="40">
        <v>10500</v>
      </c>
      <c r="AL383" s="13">
        <f>AJ383+AK383</f>
        <v>24500</v>
      </c>
      <c r="AM383" s="40">
        <v>0</v>
      </c>
      <c r="AN383" s="13">
        <f>AL383+AM383</f>
        <v>24500</v>
      </c>
      <c r="AO383" s="40">
        <v>7000</v>
      </c>
      <c r="AP383" s="13">
        <f>AN383+AO383</f>
        <v>31500</v>
      </c>
      <c r="AQ383" s="40">
        <v>7000</v>
      </c>
      <c r="AR383" s="13">
        <f>AP383+AQ383</f>
        <v>38500</v>
      </c>
      <c r="AS383" s="40">
        <v>7000</v>
      </c>
      <c r="AT383" s="13">
        <f>AR383+AS383</f>
        <v>45500</v>
      </c>
      <c r="AU383" s="40">
        <v>7000</v>
      </c>
      <c r="AV383" s="13">
        <f>AT383+AU383</f>
        <v>52500</v>
      </c>
      <c r="AW383" s="40">
        <v>7000</v>
      </c>
      <c r="AX383" s="13">
        <f>AV383+AW383</f>
        <v>59500</v>
      </c>
      <c r="AY383" s="40">
        <v>10500</v>
      </c>
      <c r="AZ383" s="13">
        <f>AX383+AY383</f>
        <v>70000</v>
      </c>
      <c r="BA383" s="40">
        <v>3500</v>
      </c>
      <c r="BB383" s="13">
        <f>AZ383+BA383</f>
        <v>73500</v>
      </c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</row>
    <row r="384" spans="1:114" ht="15.75">
      <c r="A384" s="8"/>
      <c r="B384" s="8"/>
      <c r="C384" s="8"/>
      <c r="D384" s="8"/>
      <c r="E384" s="8"/>
      <c r="F384" s="8"/>
      <c r="G384" s="69" t="s">
        <v>264</v>
      </c>
      <c r="H384" s="17">
        <f t="shared" ref="H384:N384" si="1822">+H385+H386+H387</f>
        <v>0</v>
      </c>
      <c r="I384" s="17">
        <f t="shared" si="1822"/>
        <v>42851</v>
      </c>
      <c r="J384" s="17">
        <f t="shared" si="1822"/>
        <v>42851</v>
      </c>
      <c r="K384" s="17">
        <f t="shared" si="1822"/>
        <v>41477</v>
      </c>
      <c r="L384" s="17">
        <f t="shared" si="1822"/>
        <v>84328</v>
      </c>
      <c r="M384" s="17">
        <f t="shared" si="1822"/>
        <v>40534</v>
      </c>
      <c r="N384" s="17">
        <f t="shared" si="1822"/>
        <v>124862</v>
      </c>
      <c r="O384" s="17">
        <f t="shared" ref="O384:T384" si="1823">+O385+O386+O387</f>
        <v>38704</v>
      </c>
      <c r="P384" s="17">
        <f t="shared" si="1823"/>
        <v>163566</v>
      </c>
      <c r="Q384" s="17">
        <f t="shared" si="1823"/>
        <v>37401</v>
      </c>
      <c r="R384" s="17">
        <f t="shared" si="1823"/>
        <v>200967</v>
      </c>
      <c r="S384" s="17">
        <f t="shared" si="1823"/>
        <v>46372</v>
      </c>
      <c r="T384" s="17">
        <f t="shared" si="1823"/>
        <v>247339</v>
      </c>
      <c r="U384" s="17">
        <f t="shared" ref="U384:Z384" si="1824">+U385+U386+U387</f>
        <v>47107</v>
      </c>
      <c r="V384" s="17">
        <f t="shared" si="1824"/>
        <v>294446</v>
      </c>
      <c r="W384" s="17">
        <f t="shared" si="1824"/>
        <v>46418</v>
      </c>
      <c r="X384" s="17">
        <f t="shared" si="1824"/>
        <v>340864</v>
      </c>
      <c r="Y384" s="17">
        <f t="shared" si="1824"/>
        <v>44739</v>
      </c>
      <c r="Z384" s="17">
        <f t="shared" si="1824"/>
        <v>385603</v>
      </c>
      <c r="AA384" s="17">
        <f t="shared" ref="AA384:AF384" si="1825">+AA385+AA386+AA387</f>
        <v>41040</v>
      </c>
      <c r="AB384" s="17">
        <f t="shared" si="1825"/>
        <v>426643</v>
      </c>
      <c r="AC384" s="17">
        <f t="shared" si="1825"/>
        <v>43094</v>
      </c>
      <c r="AD384" s="17">
        <f t="shared" si="1825"/>
        <v>0</v>
      </c>
      <c r="AE384" s="17">
        <f t="shared" si="1825"/>
        <v>78723</v>
      </c>
      <c r="AF384" s="17">
        <f t="shared" si="1825"/>
        <v>78723</v>
      </c>
      <c r="AG384" s="17">
        <f t="shared" ref="AG384:AH384" si="1826">+AG385+AG386+AG387</f>
        <v>74497</v>
      </c>
      <c r="AH384" s="17">
        <f t="shared" si="1826"/>
        <v>153220</v>
      </c>
      <c r="AI384" s="17">
        <f t="shared" ref="AI384:AJ384" si="1827">+AI385+AI386+AI387</f>
        <v>72316</v>
      </c>
      <c r="AJ384" s="17">
        <f t="shared" si="1827"/>
        <v>225536</v>
      </c>
      <c r="AK384" s="17">
        <f t="shared" ref="AK384:AL384" si="1828">+AK385+AK386+AK387</f>
        <v>77841</v>
      </c>
      <c r="AL384" s="17">
        <f t="shared" si="1828"/>
        <v>303377</v>
      </c>
      <c r="AM384" s="17">
        <f t="shared" ref="AM384:AN384" si="1829">+AM385+AM386+AM387</f>
        <v>75925</v>
      </c>
      <c r="AN384" s="17">
        <f t="shared" si="1829"/>
        <v>379302</v>
      </c>
      <c r="AO384" s="17">
        <f t="shared" ref="AO384:AP384" si="1830">+AO385+AO386+AO387</f>
        <v>73482</v>
      </c>
      <c r="AP384" s="17">
        <f t="shared" si="1830"/>
        <v>452784</v>
      </c>
      <c r="AQ384" s="17">
        <f t="shared" ref="AQ384:AR384" si="1831">+AQ385+AQ386+AQ387</f>
        <v>67708</v>
      </c>
      <c r="AR384" s="17">
        <f t="shared" si="1831"/>
        <v>520492</v>
      </c>
      <c r="AS384" s="17">
        <f t="shared" ref="AS384:AT384" si="1832">+AS385+AS386+AS387</f>
        <v>59606</v>
      </c>
      <c r="AT384" s="17">
        <f t="shared" si="1832"/>
        <v>580098</v>
      </c>
      <c r="AU384" s="17">
        <f t="shared" ref="AU384:AV384" si="1833">+AU385+AU386+AU387</f>
        <v>56009</v>
      </c>
      <c r="AV384" s="17">
        <f t="shared" si="1833"/>
        <v>636107</v>
      </c>
      <c r="AW384" s="17">
        <f t="shared" ref="AW384:AX384" si="1834">+AW385+AW386+AW387</f>
        <v>55353</v>
      </c>
      <c r="AX384" s="17">
        <f t="shared" si="1834"/>
        <v>691460</v>
      </c>
      <c r="AY384" s="17">
        <f t="shared" ref="AY384:AZ384" si="1835">+AY385+AY386+AY387</f>
        <v>48922</v>
      </c>
      <c r="AZ384" s="17">
        <f t="shared" si="1835"/>
        <v>740382</v>
      </c>
      <c r="BA384" s="17">
        <f t="shared" ref="BA384:BB384" si="1836">+BA385+BA386+BA387</f>
        <v>108348</v>
      </c>
      <c r="BB384" s="17">
        <f t="shared" si="1836"/>
        <v>848730</v>
      </c>
      <c r="BC384" s="5"/>
      <c r="BD384" s="5"/>
      <c r="BE384" s="5">
        <v>16</v>
      </c>
      <c r="BF384" s="5">
        <v>42</v>
      </c>
      <c r="BG384" s="5"/>
      <c r="BH384" s="5"/>
      <c r="BI384" s="5"/>
      <c r="BJ384" s="5"/>
      <c r="BK384" s="5"/>
      <c r="BL384" s="5"/>
      <c r="BM384" s="5"/>
      <c r="BN384" s="5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</row>
    <row r="385" spans="1:114" ht="15.75" customHeight="1">
      <c r="A385" s="12"/>
      <c r="B385" s="12"/>
      <c r="C385" s="12"/>
      <c r="D385" s="12"/>
      <c r="E385" s="12"/>
      <c r="F385" s="12"/>
      <c r="G385" s="70" t="s">
        <v>265</v>
      </c>
      <c r="H385" s="71"/>
      <c r="I385" s="40">
        <v>42851</v>
      </c>
      <c r="J385" s="13">
        <f>H385+I385</f>
        <v>42851</v>
      </c>
      <c r="K385" s="40">
        <v>41477</v>
      </c>
      <c r="L385" s="13">
        <f>J385+K385</f>
        <v>84328</v>
      </c>
      <c r="M385" s="40">
        <v>40534</v>
      </c>
      <c r="N385" s="13">
        <f>L385+M385</f>
        <v>124862</v>
      </c>
      <c r="O385" s="40">
        <v>38704</v>
      </c>
      <c r="P385" s="13">
        <f>N385+O385</f>
        <v>163566</v>
      </c>
      <c r="Q385" s="40">
        <v>37401</v>
      </c>
      <c r="R385" s="13">
        <f>P385+Q385</f>
        <v>200967</v>
      </c>
      <c r="S385" s="40">
        <v>46372</v>
      </c>
      <c r="T385" s="13">
        <f>R385+S385</f>
        <v>247339</v>
      </c>
      <c r="U385" s="40">
        <v>47107</v>
      </c>
      <c r="V385" s="13">
        <f>T385+U385</f>
        <v>294446</v>
      </c>
      <c r="W385" s="40">
        <v>46418</v>
      </c>
      <c r="X385" s="13">
        <f>V385+W385</f>
        <v>340864</v>
      </c>
      <c r="Y385" s="40">
        <v>44739</v>
      </c>
      <c r="Z385" s="13">
        <f>X385+Y385</f>
        <v>385603</v>
      </c>
      <c r="AA385" s="40">
        <v>41040</v>
      </c>
      <c r="AB385" s="13">
        <f>Z385+AA385</f>
        <v>426643</v>
      </c>
      <c r="AC385" s="40">
        <v>43094</v>
      </c>
      <c r="AD385" s="13"/>
      <c r="AE385" s="40">
        <v>78223</v>
      </c>
      <c r="AF385" s="13">
        <f>AD385+AE385</f>
        <v>78223</v>
      </c>
      <c r="AG385" s="40">
        <v>73997</v>
      </c>
      <c r="AH385" s="13">
        <f>AF385+AG385</f>
        <v>152220</v>
      </c>
      <c r="AI385" s="40">
        <v>71816</v>
      </c>
      <c r="AJ385" s="13">
        <f>AH385+AI385</f>
        <v>224036</v>
      </c>
      <c r="AK385" s="40">
        <v>77341</v>
      </c>
      <c r="AL385" s="13">
        <f>AJ385+AK385</f>
        <v>301377</v>
      </c>
      <c r="AM385" s="40">
        <v>75425</v>
      </c>
      <c r="AN385" s="13">
        <f>AL385+AM385</f>
        <v>376802</v>
      </c>
      <c r="AO385" s="40">
        <f>72996-14</f>
        <v>72982</v>
      </c>
      <c r="AP385" s="13">
        <f>AN385+AO385</f>
        <v>449784</v>
      </c>
      <c r="AQ385" s="40">
        <v>67208</v>
      </c>
      <c r="AR385" s="13">
        <f>AP385+AQ385</f>
        <v>516992</v>
      </c>
      <c r="AS385" s="40">
        <v>59106</v>
      </c>
      <c r="AT385" s="13">
        <f>AR385+AS385</f>
        <v>576098</v>
      </c>
      <c r="AU385" s="40">
        <f>44297+11229-17</f>
        <v>55509</v>
      </c>
      <c r="AV385" s="13">
        <f>AT385+AU385</f>
        <v>631607</v>
      </c>
      <c r="AW385" s="40">
        <f>45202+9667-16</f>
        <v>54853</v>
      </c>
      <c r="AX385" s="13">
        <f>AV385+AW385</f>
        <v>686460</v>
      </c>
      <c r="AY385" s="40">
        <f>38765+9673-16</f>
        <v>48422</v>
      </c>
      <c r="AZ385" s="13">
        <f>AX385+AY385</f>
        <v>734882</v>
      </c>
      <c r="BA385" s="40">
        <v>108348</v>
      </c>
      <c r="BB385" s="13">
        <f>AZ385+BA385</f>
        <v>843230</v>
      </c>
      <c r="BC385" s="5"/>
      <c r="BD385" s="5"/>
      <c r="BE385" s="5">
        <v>17</v>
      </c>
      <c r="BF385" s="5">
        <v>121</v>
      </c>
      <c r="BG385" s="5"/>
      <c r="BH385" s="5"/>
      <c r="BI385" s="5"/>
      <c r="BJ385" s="5"/>
      <c r="BK385" s="5"/>
      <c r="BL385" s="5"/>
      <c r="BM385" s="5"/>
      <c r="BN385" s="5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</row>
    <row r="386" spans="1:114">
      <c r="A386" s="12"/>
      <c r="B386" s="12"/>
      <c r="C386" s="12"/>
      <c r="D386" s="12"/>
      <c r="E386" s="12"/>
      <c r="F386" s="12"/>
      <c r="G386" s="70" t="s">
        <v>266</v>
      </c>
      <c r="H386" s="71"/>
      <c r="I386" s="40"/>
      <c r="J386" s="13">
        <f>H386+I386</f>
        <v>0</v>
      </c>
      <c r="K386" s="40"/>
      <c r="L386" s="13">
        <f>J386+K386</f>
        <v>0</v>
      </c>
      <c r="M386" s="40"/>
      <c r="N386" s="13">
        <f>L386+M386</f>
        <v>0</v>
      </c>
      <c r="O386" s="40"/>
      <c r="P386" s="13">
        <f>N386+O386</f>
        <v>0</v>
      </c>
      <c r="Q386" s="40"/>
      <c r="R386" s="13">
        <f>P386+Q386</f>
        <v>0</v>
      </c>
      <c r="S386" s="40"/>
      <c r="T386" s="13">
        <f>R386+S386</f>
        <v>0</v>
      </c>
      <c r="U386" s="40"/>
      <c r="V386" s="13">
        <f>T386+U386</f>
        <v>0</v>
      </c>
      <c r="W386" s="40"/>
      <c r="X386" s="13">
        <f>V386+W386</f>
        <v>0</v>
      </c>
      <c r="Y386" s="40"/>
      <c r="Z386" s="13">
        <f>X386+Y386</f>
        <v>0</v>
      </c>
      <c r="AA386" s="40"/>
      <c r="AB386" s="13">
        <f>Z386+AA386</f>
        <v>0</v>
      </c>
      <c r="AC386" s="40"/>
      <c r="AD386" s="13">
        <f>AB386+AC386</f>
        <v>0</v>
      </c>
      <c r="AE386" s="40">
        <v>500</v>
      </c>
      <c r="AF386" s="13">
        <f>AD386+AE386</f>
        <v>500</v>
      </c>
      <c r="AG386" s="40">
        <v>500</v>
      </c>
      <c r="AH386" s="13">
        <f>AF386+AG386</f>
        <v>1000</v>
      </c>
      <c r="AI386" s="40">
        <v>500</v>
      </c>
      <c r="AJ386" s="13">
        <f>AH386+AI386</f>
        <v>1500</v>
      </c>
      <c r="AK386" s="40">
        <v>500</v>
      </c>
      <c r="AL386" s="13">
        <f>AJ386+AK386</f>
        <v>2000</v>
      </c>
      <c r="AM386" s="40">
        <v>500</v>
      </c>
      <c r="AN386" s="13">
        <f>AL386+AM386</f>
        <v>2500</v>
      </c>
      <c r="AO386" s="40">
        <f>486+14</f>
        <v>500</v>
      </c>
      <c r="AP386" s="13">
        <f>AN386+AO386</f>
        <v>3000</v>
      </c>
      <c r="AQ386" s="40">
        <v>500</v>
      </c>
      <c r="AR386" s="13">
        <f>AP386+AQ386</f>
        <v>3500</v>
      </c>
      <c r="AS386" s="40">
        <v>500</v>
      </c>
      <c r="AT386" s="13">
        <f>AR386+AS386</f>
        <v>4000</v>
      </c>
      <c r="AU386" s="40">
        <f>483+17</f>
        <v>500</v>
      </c>
      <c r="AV386" s="13">
        <f>AT386+AU386</f>
        <v>4500</v>
      </c>
      <c r="AW386" s="40">
        <f>484+16</f>
        <v>500</v>
      </c>
      <c r="AX386" s="13">
        <f>AV386+AW386</f>
        <v>5000</v>
      </c>
      <c r="AY386" s="40">
        <f>484+16</f>
        <v>500</v>
      </c>
      <c r="AZ386" s="13">
        <f>AX386+AY386</f>
        <v>5500</v>
      </c>
      <c r="BA386" s="40"/>
      <c r="BB386" s="13">
        <f>AZ386+BA386</f>
        <v>5500</v>
      </c>
      <c r="BC386" s="5"/>
      <c r="BD386" s="5"/>
      <c r="BE386" s="5">
        <v>16</v>
      </c>
      <c r="BF386" s="5">
        <v>107</v>
      </c>
      <c r="BG386" s="5"/>
      <c r="BH386" s="5"/>
      <c r="BI386" s="5"/>
      <c r="BJ386" s="5"/>
      <c r="BK386" s="5"/>
      <c r="BL386" s="5"/>
      <c r="BM386" s="5"/>
      <c r="BN386" s="5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</row>
    <row r="387" spans="1:114">
      <c r="A387" s="12"/>
      <c r="B387" s="12"/>
      <c r="C387" s="12"/>
      <c r="D387" s="12"/>
      <c r="E387" s="12"/>
      <c r="F387" s="12"/>
      <c r="G387" s="70" t="s">
        <v>267</v>
      </c>
      <c r="H387" s="71"/>
      <c r="I387" s="42"/>
      <c r="J387" s="13">
        <f>H387+I387</f>
        <v>0</v>
      </c>
      <c r="K387" s="42"/>
      <c r="L387" s="13">
        <f>J387+K387</f>
        <v>0</v>
      </c>
      <c r="M387" s="42"/>
      <c r="N387" s="13">
        <f>L387+M387</f>
        <v>0</v>
      </c>
      <c r="O387" s="42"/>
      <c r="P387" s="13">
        <f>N387+O387</f>
        <v>0</v>
      </c>
      <c r="Q387" s="42"/>
      <c r="R387" s="13">
        <f>P387+Q387</f>
        <v>0</v>
      </c>
      <c r="S387" s="42"/>
      <c r="T387" s="13">
        <f>R387+S387</f>
        <v>0</v>
      </c>
      <c r="U387" s="42"/>
      <c r="V387" s="13">
        <f>T387+U387</f>
        <v>0</v>
      </c>
      <c r="W387" s="42"/>
      <c r="X387" s="13">
        <f>V387+W387</f>
        <v>0</v>
      </c>
      <c r="Y387" s="42"/>
      <c r="Z387" s="13">
        <f>X387+Y387</f>
        <v>0</v>
      </c>
      <c r="AA387" s="42"/>
      <c r="AB387" s="13">
        <f>Z387+AA387</f>
        <v>0</v>
      </c>
      <c r="AC387" s="42"/>
      <c r="AD387" s="13">
        <f>AB387+AC387</f>
        <v>0</v>
      </c>
      <c r="AE387" s="42"/>
      <c r="AF387" s="13">
        <f>AD387+AE387</f>
        <v>0</v>
      </c>
      <c r="AG387" s="42"/>
      <c r="AH387" s="13">
        <f>AF387+AG387</f>
        <v>0</v>
      </c>
      <c r="AI387" s="42"/>
      <c r="AJ387" s="13">
        <f>AH387+AI387</f>
        <v>0</v>
      </c>
      <c r="AK387" s="42"/>
      <c r="AL387" s="13">
        <f>AJ387+AK387</f>
        <v>0</v>
      </c>
      <c r="AM387" s="42"/>
      <c r="AN387" s="13">
        <f>AL387+AM387</f>
        <v>0</v>
      </c>
      <c r="AO387" s="42"/>
      <c r="AP387" s="13">
        <f>AN387+AO387</f>
        <v>0</v>
      </c>
      <c r="AQ387" s="42"/>
      <c r="AR387" s="13">
        <f>AP387+AQ387</f>
        <v>0</v>
      </c>
      <c r="AS387" s="42"/>
      <c r="AT387" s="13">
        <f>AR387+AS387</f>
        <v>0</v>
      </c>
      <c r="AU387" s="42"/>
      <c r="AV387" s="13">
        <f>AT387+AU387</f>
        <v>0</v>
      </c>
      <c r="AW387" s="42"/>
      <c r="AX387" s="13">
        <f>AV387+AW387</f>
        <v>0</v>
      </c>
      <c r="AY387" s="42"/>
      <c r="AZ387" s="13">
        <f>AX387+AY387</f>
        <v>0</v>
      </c>
      <c r="BA387" s="42"/>
      <c r="BB387" s="13">
        <f>AZ387+BA387</f>
        <v>0</v>
      </c>
      <c r="BC387" s="5"/>
      <c r="BD387" s="5"/>
      <c r="BE387" s="5">
        <v>16</v>
      </c>
      <c r="BF387" s="5">
        <v>107</v>
      </c>
      <c r="BG387" s="5"/>
      <c r="BH387" s="5"/>
      <c r="BI387" s="5"/>
      <c r="BJ387" s="5"/>
      <c r="BK387" s="5"/>
      <c r="BL387" s="5"/>
      <c r="BM387" s="5"/>
      <c r="BN387" s="5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</row>
    <row r="388" spans="1:114" ht="15.75">
      <c r="A388" s="8"/>
      <c r="B388" s="8"/>
      <c r="C388" s="8"/>
      <c r="D388" s="8"/>
      <c r="E388" s="8"/>
      <c r="F388" s="8"/>
      <c r="G388" s="69" t="s">
        <v>268</v>
      </c>
      <c r="H388" s="17">
        <f t="shared" ref="H388:N388" si="1837">+H389+H390</f>
        <v>0</v>
      </c>
      <c r="I388" s="17">
        <f t="shared" si="1837"/>
        <v>8098</v>
      </c>
      <c r="J388" s="17">
        <f t="shared" si="1837"/>
        <v>8098</v>
      </c>
      <c r="K388" s="17">
        <f t="shared" si="1837"/>
        <v>6907</v>
      </c>
      <c r="L388" s="17">
        <f t="shared" si="1837"/>
        <v>15005</v>
      </c>
      <c r="M388" s="17">
        <f t="shared" si="1837"/>
        <v>9014</v>
      </c>
      <c r="N388" s="17">
        <f t="shared" si="1837"/>
        <v>24019</v>
      </c>
      <c r="O388" s="17">
        <f t="shared" ref="O388:T388" si="1838">+O389+O390</f>
        <v>3786</v>
      </c>
      <c r="P388" s="17">
        <f t="shared" si="1838"/>
        <v>27805</v>
      </c>
      <c r="Q388" s="17">
        <f t="shared" si="1838"/>
        <v>5492</v>
      </c>
      <c r="R388" s="17">
        <f t="shared" si="1838"/>
        <v>33297</v>
      </c>
      <c r="S388" s="17">
        <f t="shared" si="1838"/>
        <v>500</v>
      </c>
      <c r="T388" s="17">
        <f t="shared" si="1838"/>
        <v>33797</v>
      </c>
      <c r="U388" s="17">
        <f t="shared" ref="U388:Z388" si="1839">+U389+U390</f>
        <v>4000</v>
      </c>
      <c r="V388" s="17">
        <f t="shared" si="1839"/>
        <v>37797</v>
      </c>
      <c r="W388" s="17">
        <f t="shared" si="1839"/>
        <v>0</v>
      </c>
      <c r="X388" s="17">
        <f t="shared" si="1839"/>
        <v>37797</v>
      </c>
      <c r="Y388" s="17">
        <f t="shared" si="1839"/>
        <v>2500</v>
      </c>
      <c r="Z388" s="17">
        <f t="shared" si="1839"/>
        <v>40297</v>
      </c>
      <c r="AA388" s="17">
        <f t="shared" ref="AA388:AF388" si="1840">+AA389+AA390</f>
        <v>7224</v>
      </c>
      <c r="AB388" s="17">
        <f t="shared" si="1840"/>
        <v>47521</v>
      </c>
      <c r="AC388" s="17">
        <f t="shared" si="1840"/>
        <v>8404</v>
      </c>
      <c r="AD388" s="17">
        <f t="shared" si="1840"/>
        <v>0</v>
      </c>
      <c r="AE388" s="17">
        <f t="shared" si="1840"/>
        <v>12616</v>
      </c>
      <c r="AF388" s="17">
        <f t="shared" si="1840"/>
        <v>12616</v>
      </c>
      <c r="AG388" s="17">
        <f t="shared" ref="AG388:AH388" si="1841">+AG389+AG390</f>
        <v>10632</v>
      </c>
      <c r="AH388" s="17">
        <f t="shared" si="1841"/>
        <v>23248</v>
      </c>
      <c r="AI388" s="17">
        <f t="shared" ref="AI388:AJ388" si="1842">+AI389+AI390</f>
        <v>1966</v>
      </c>
      <c r="AJ388" s="17">
        <f t="shared" si="1842"/>
        <v>25214</v>
      </c>
      <c r="AK388" s="17">
        <f t="shared" ref="AK388:AL388" si="1843">+AK389+AK390</f>
        <v>16500</v>
      </c>
      <c r="AL388" s="17">
        <f t="shared" si="1843"/>
        <v>41714</v>
      </c>
      <c r="AM388" s="17">
        <f t="shared" ref="AM388:AN388" si="1844">+AM389+AM390</f>
        <v>4500</v>
      </c>
      <c r="AN388" s="17">
        <f t="shared" si="1844"/>
        <v>46214</v>
      </c>
      <c r="AO388" s="17">
        <f t="shared" ref="AO388:AP388" si="1845">+AO389+AO390</f>
        <v>2500</v>
      </c>
      <c r="AP388" s="17">
        <f t="shared" si="1845"/>
        <v>48714</v>
      </c>
      <c r="AQ388" s="17">
        <f t="shared" ref="AQ388:AR388" si="1846">+AQ389+AQ390</f>
        <v>3500</v>
      </c>
      <c r="AR388" s="17">
        <f t="shared" si="1846"/>
        <v>52214</v>
      </c>
      <c r="AS388" s="17">
        <f t="shared" ref="AS388:AT388" si="1847">+AS389+AS390</f>
        <v>491</v>
      </c>
      <c r="AT388" s="17">
        <f t="shared" si="1847"/>
        <v>52705</v>
      </c>
      <c r="AU388" s="17">
        <f t="shared" ref="AU388:AV388" si="1848">+AU389+AU390</f>
        <v>-500</v>
      </c>
      <c r="AV388" s="17">
        <f t="shared" si="1848"/>
        <v>52205</v>
      </c>
      <c r="AW388" s="17">
        <f t="shared" ref="AW388:AX388" si="1849">+AW389+AW390</f>
        <v>7360</v>
      </c>
      <c r="AX388" s="17">
        <f t="shared" si="1849"/>
        <v>59565</v>
      </c>
      <c r="AY388" s="17">
        <f t="shared" ref="AY388:AZ388" si="1850">+AY389+AY390</f>
        <v>12059</v>
      </c>
      <c r="AZ388" s="17">
        <f t="shared" si="1850"/>
        <v>71624</v>
      </c>
      <c r="BA388" s="17">
        <f t="shared" ref="BA388:BB388" si="1851">+BA389+BA390</f>
        <v>18094</v>
      </c>
      <c r="BB388" s="17">
        <f t="shared" si="1851"/>
        <v>89718</v>
      </c>
      <c r="BC388" s="5"/>
      <c r="BD388" s="5"/>
      <c r="BE388" s="5">
        <v>14</v>
      </c>
      <c r="BF388" s="5">
        <v>113</v>
      </c>
      <c r="BG388" s="5"/>
      <c r="BH388" s="5"/>
      <c r="BI388" s="5"/>
      <c r="BJ388" s="5"/>
      <c r="BK388" s="5"/>
      <c r="BL388" s="5"/>
      <c r="BM388" s="5"/>
      <c r="BN388" s="5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</row>
    <row r="389" spans="1:114">
      <c r="A389" s="12"/>
      <c r="B389" s="12"/>
      <c r="C389" s="12"/>
      <c r="D389" s="12"/>
      <c r="E389" s="12"/>
      <c r="F389" s="12"/>
      <c r="G389" s="70" t="s">
        <v>262</v>
      </c>
      <c r="H389" s="71"/>
      <c r="I389" s="40">
        <v>5500</v>
      </c>
      <c r="J389" s="13">
        <f>H389+I389</f>
        <v>5500</v>
      </c>
      <c r="K389" s="40">
        <v>5000</v>
      </c>
      <c r="L389" s="13">
        <f>J389+K389</f>
        <v>10500</v>
      </c>
      <c r="M389" s="40">
        <v>5500</v>
      </c>
      <c r="N389" s="13">
        <f>L389+M389</f>
        <v>16000</v>
      </c>
      <c r="O389" s="40">
        <v>3000</v>
      </c>
      <c r="P389" s="13">
        <f>N389+O389</f>
        <v>19000</v>
      </c>
      <c r="Q389" s="40">
        <v>5000</v>
      </c>
      <c r="R389" s="13">
        <f>P389+Q389</f>
        <v>24000</v>
      </c>
      <c r="S389" s="40">
        <v>500</v>
      </c>
      <c r="T389" s="13">
        <f>R389+S389</f>
        <v>24500</v>
      </c>
      <c r="U389" s="40">
        <v>4000</v>
      </c>
      <c r="V389" s="13">
        <f>T389+U389</f>
        <v>28500</v>
      </c>
      <c r="W389" s="40">
        <v>0</v>
      </c>
      <c r="X389" s="13">
        <f>V389+W389</f>
        <v>28500</v>
      </c>
      <c r="Y389" s="40">
        <v>2500</v>
      </c>
      <c r="Z389" s="13">
        <f>X389+Y389</f>
        <v>31000</v>
      </c>
      <c r="AA389" s="40">
        <v>4749</v>
      </c>
      <c r="AB389" s="13">
        <f>Z389+AA389</f>
        <v>35749</v>
      </c>
      <c r="AC389" s="40">
        <v>6051</v>
      </c>
      <c r="AD389" s="13"/>
      <c r="AE389" s="40">
        <v>8000</v>
      </c>
      <c r="AF389" s="13">
        <f>AD389+AE389</f>
        <v>8000</v>
      </c>
      <c r="AG389" s="40">
        <v>8000</v>
      </c>
      <c r="AH389" s="13">
        <f>AF389+AG389</f>
        <v>16000</v>
      </c>
      <c r="AI389" s="40">
        <v>1500</v>
      </c>
      <c r="AJ389" s="13">
        <f>AH389+AI389</f>
        <v>17500</v>
      </c>
      <c r="AK389" s="40">
        <v>15500</v>
      </c>
      <c r="AL389" s="13">
        <f>AJ389+AK389</f>
        <v>33000</v>
      </c>
      <c r="AM389" s="40">
        <v>4500</v>
      </c>
      <c r="AN389" s="13">
        <f>AL389+AM389</f>
        <v>37500</v>
      </c>
      <c r="AO389" s="40">
        <v>2500</v>
      </c>
      <c r="AP389" s="13">
        <f>AN389+AO389</f>
        <v>40000</v>
      </c>
      <c r="AQ389" s="40">
        <v>3500</v>
      </c>
      <c r="AR389" s="13">
        <f>AP389+AQ389</f>
        <v>43500</v>
      </c>
      <c r="AS389" s="40">
        <v>249</v>
      </c>
      <c r="AT389" s="13">
        <f>AR389+AS389</f>
        <v>43749</v>
      </c>
      <c r="AU389" s="40">
        <v>-500</v>
      </c>
      <c r="AV389" s="13">
        <f>AT389+AU389</f>
        <v>43249</v>
      </c>
      <c r="AW389" s="40">
        <v>3751</v>
      </c>
      <c r="AX389" s="13">
        <f>AV389+AW389</f>
        <v>47000</v>
      </c>
      <c r="AY389" s="40">
        <v>11000</v>
      </c>
      <c r="AZ389" s="13">
        <f>AX389+AY389</f>
        <v>58000</v>
      </c>
      <c r="BA389" s="40">
        <v>11900</v>
      </c>
      <c r="BB389" s="13">
        <f>AZ389+BA389</f>
        <v>69900</v>
      </c>
      <c r="BC389" s="5"/>
      <c r="BD389" s="5"/>
      <c r="BE389" s="5">
        <v>14</v>
      </c>
      <c r="BF389" s="5">
        <v>46</v>
      </c>
      <c r="BG389" s="5"/>
      <c r="BH389" s="5"/>
      <c r="BI389" s="5"/>
      <c r="BJ389" s="5"/>
      <c r="BK389" s="5"/>
      <c r="BL389" s="5"/>
      <c r="BM389" s="5"/>
      <c r="BN389" s="5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</row>
    <row r="390" spans="1:114">
      <c r="A390" s="12"/>
      <c r="B390" s="12"/>
      <c r="C390" s="12"/>
      <c r="D390" s="12"/>
      <c r="E390" s="12"/>
      <c r="F390" s="12"/>
      <c r="G390" s="70" t="s">
        <v>269</v>
      </c>
      <c r="H390" s="71"/>
      <c r="I390" s="40">
        <v>2598</v>
      </c>
      <c r="J390" s="13">
        <f>H390+I390</f>
        <v>2598</v>
      </c>
      <c r="K390" s="40">
        <v>1907</v>
      </c>
      <c r="L390" s="13">
        <f>J390+K390</f>
        <v>4505</v>
      </c>
      <c r="M390" s="40">
        <v>3514</v>
      </c>
      <c r="N390" s="13">
        <f>L390+M390</f>
        <v>8019</v>
      </c>
      <c r="O390" s="40">
        <v>786</v>
      </c>
      <c r="P390" s="13">
        <f>N390+O390</f>
        <v>8805</v>
      </c>
      <c r="Q390" s="40">
        <v>492</v>
      </c>
      <c r="R390" s="13">
        <f>P390+Q390</f>
        <v>9297</v>
      </c>
      <c r="S390" s="40">
        <v>0</v>
      </c>
      <c r="T390" s="13">
        <f>R390+S390</f>
        <v>9297</v>
      </c>
      <c r="U390" s="40"/>
      <c r="V390" s="13">
        <f>T390+U390</f>
        <v>9297</v>
      </c>
      <c r="W390" s="40"/>
      <c r="X390" s="13">
        <f>V390+W390</f>
        <v>9297</v>
      </c>
      <c r="Y390" s="40"/>
      <c r="Z390" s="13">
        <f>X390+Y390</f>
        <v>9297</v>
      </c>
      <c r="AA390" s="40">
        <v>2475</v>
      </c>
      <c r="AB390" s="13">
        <f>Z390+AA390</f>
        <v>11772</v>
      </c>
      <c r="AC390" s="40">
        <v>2353</v>
      </c>
      <c r="AD390" s="13"/>
      <c r="AE390" s="40">
        <v>4616</v>
      </c>
      <c r="AF390" s="13">
        <f>AD390+AE390</f>
        <v>4616</v>
      </c>
      <c r="AG390" s="40">
        <v>2632</v>
      </c>
      <c r="AH390" s="13">
        <f>AF390+AG390</f>
        <v>7248</v>
      </c>
      <c r="AI390" s="40">
        <v>466</v>
      </c>
      <c r="AJ390" s="13">
        <f>AH390+AI390</f>
        <v>7714</v>
      </c>
      <c r="AK390" s="40">
        <v>1000</v>
      </c>
      <c r="AL390" s="13">
        <f>AJ390+AK390</f>
        <v>8714</v>
      </c>
      <c r="AM390" s="40">
        <v>0</v>
      </c>
      <c r="AN390" s="13">
        <f>AL390+AM390</f>
        <v>8714</v>
      </c>
      <c r="AO390" s="40">
        <v>0</v>
      </c>
      <c r="AP390" s="13">
        <f>AN390+AO390</f>
        <v>8714</v>
      </c>
      <c r="AQ390" s="40">
        <v>0</v>
      </c>
      <c r="AR390" s="13">
        <f>AP390+AQ390</f>
        <v>8714</v>
      </c>
      <c r="AS390" s="40">
        <v>242</v>
      </c>
      <c r="AT390" s="13">
        <f>AR390+AS390</f>
        <v>8956</v>
      </c>
      <c r="AU390" s="40"/>
      <c r="AV390" s="13">
        <f>AT390+AU390</f>
        <v>8956</v>
      </c>
      <c r="AW390" s="40">
        <v>3609</v>
      </c>
      <c r="AX390" s="13">
        <f>AV390+AW390</f>
        <v>12565</v>
      </c>
      <c r="AY390" s="40">
        <v>1059</v>
      </c>
      <c r="AZ390" s="13">
        <f>AX390+AY390</f>
        <v>13624</v>
      </c>
      <c r="BA390" s="40">
        <v>6194</v>
      </c>
      <c r="BB390" s="13">
        <f>AZ390+BA390</f>
        <v>19818</v>
      </c>
      <c r="BC390" s="5"/>
      <c r="BD390" s="5"/>
      <c r="BE390" s="5">
        <v>13</v>
      </c>
      <c r="BF390" s="5">
        <v>46</v>
      </c>
      <c r="BG390" s="5"/>
      <c r="BH390" s="5"/>
      <c r="BI390" s="5"/>
      <c r="BJ390" s="5"/>
      <c r="BK390" s="5"/>
      <c r="BL390" s="5"/>
      <c r="BM390" s="5"/>
      <c r="BN390" s="5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</row>
    <row r="391" spans="1:114" ht="30">
      <c r="A391" s="8"/>
      <c r="B391" s="8"/>
      <c r="C391" s="8"/>
      <c r="D391" s="8"/>
      <c r="E391" s="8"/>
      <c r="F391" s="8"/>
      <c r="G391" s="69" t="s">
        <v>270</v>
      </c>
      <c r="H391" s="17">
        <f t="shared" ref="H391:N391" si="1852">+H392+H393+H394</f>
        <v>0</v>
      </c>
      <c r="I391" s="17">
        <f t="shared" si="1852"/>
        <v>159964</v>
      </c>
      <c r="J391" s="17">
        <f t="shared" si="1852"/>
        <v>159964</v>
      </c>
      <c r="K391" s="17">
        <f t="shared" si="1852"/>
        <v>158959</v>
      </c>
      <c r="L391" s="17">
        <f t="shared" si="1852"/>
        <v>318923</v>
      </c>
      <c r="M391" s="17">
        <f t="shared" si="1852"/>
        <v>156510</v>
      </c>
      <c r="N391" s="17">
        <f t="shared" si="1852"/>
        <v>475433</v>
      </c>
      <c r="O391" s="17">
        <f t="shared" ref="O391:T391" si="1853">+O392+O393+O394</f>
        <v>153989</v>
      </c>
      <c r="P391" s="17">
        <f t="shared" si="1853"/>
        <v>629422</v>
      </c>
      <c r="Q391" s="17">
        <f t="shared" si="1853"/>
        <v>147563</v>
      </c>
      <c r="R391" s="17">
        <f t="shared" si="1853"/>
        <v>776985</v>
      </c>
      <c r="S391" s="17">
        <f t="shared" si="1853"/>
        <v>172736</v>
      </c>
      <c r="T391" s="17">
        <f t="shared" si="1853"/>
        <v>949721</v>
      </c>
      <c r="U391" s="17">
        <f t="shared" ref="U391:Z391" si="1854">+U392+U393+U394</f>
        <v>188007</v>
      </c>
      <c r="V391" s="17">
        <f t="shared" si="1854"/>
        <v>1137728</v>
      </c>
      <c r="W391" s="17">
        <f t="shared" si="1854"/>
        <v>185998</v>
      </c>
      <c r="X391" s="17">
        <f t="shared" si="1854"/>
        <v>1323726</v>
      </c>
      <c r="Y391" s="17">
        <f t="shared" si="1854"/>
        <v>206112</v>
      </c>
      <c r="Z391" s="17">
        <f t="shared" si="1854"/>
        <v>1529838</v>
      </c>
      <c r="AA391" s="17">
        <f t="shared" ref="AA391:AF391" si="1855">+AA392+AA393+AA394</f>
        <v>179370</v>
      </c>
      <c r="AB391" s="17">
        <f t="shared" si="1855"/>
        <v>1709208</v>
      </c>
      <c r="AC391" s="17">
        <f t="shared" si="1855"/>
        <v>160078</v>
      </c>
      <c r="AD391" s="17">
        <f t="shared" si="1855"/>
        <v>0</v>
      </c>
      <c r="AE391" s="17">
        <f t="shared" si="1855"/>
        <v>97812</v>
      </c>
      <c r="AF391" s="17">
        <f t="shared" si="1855"/>
        <v>97812</v>
      </c>
      <c r="AG391" s="17">
        <f t="shared" ref="AG391:AH391" si="1856">+AG392+AG393+AG394</f>
        <v>293550</v>
      </c>
      <c r="AH391" s="17">
        <f t="shared" si="1856"/>
        <v>391362</v>
      </c>
      <c r="AI391" s="17">
        <f t="shared" ref="AI391:AJ391" si="1857">+AI392+AI393+AI394</f>
        <v>183369</v>
      </c>
      <c r="AJ391" s="17">
        <f t="shared" si="1857"/>
        <v>574731</v>
      </c>
      <c r="AK391" s="17">
        <f t="shared" ref="AK391:AL391" si="1858">+AK392+AK393+AK394</f>
        <v>218025</v>
      </c>
      <c r="AL391" s="17">
        <f t="shared" si="1858"/>
        <v>792756</v>
      </c>
      <c r="AM391" s="17">
        <f t="shared" ref="AM391:AN391" si="1859">+AM392+AM393+AM394</f>
        <v>219236</v>
      </c>
      <c r="AN391" s="17">
        <f t="shared" si="1859"/>
        <v>1011992</v>
      </c>
      <c r="AO391" s="17">
        <f t="shared" ref="AO391:AP391" si="1860">+AO392+AO393+AO394</f>
        <v>201729</v>
      </c>
      <c r="AP391" s="17">
        <f t="shared" si="1860"/>
        <v>1213721</v>
      </c>
      <c r="AQ391" s="17">
        <f t="shared" ref="AQ391:AR391" si="1861">+AQ392+AQ393+AQ394</f>
        <v>185819</v>
      </c>
      <c r="AR391" s="17">
        <f t="shared" si="1861"/>
        <v>1399540</v>
      </c>
      <c r="AS391" s="17">
        <f t="shared" ref="AS391:AT391" si="1862">+AS392+AS393+AS394</f>
        <v>172679</v>
      </c>
      <c r="AT391" s="17">
        <f t="shared" si="1862"/>
        <v>1572219</v>
      </c>
      <c r="AU391" s="17">
        <f t="shared" ref="AU391:AV391" si="1863">+AU392+AU393+AU394</f>
        <v>155426</v>
      </c>
      <c r="AV391" s="17">
        <f t="shared" si="1863"/>
        <v>1727645</v>
      </c>
      <c r="AW391" s="17">
        <f t="shared" ref="AW391:AX391" si="1864">+AW392+AW393+AW394</f>
        <v>143235</v>
      </c>
      <c r="AX391" s="17">
        <f t="shared" si="1864"/>
        <v>1870880</v>
      </c>
      <c r="AY391" s="17">
        <f t="shared" ref="AY391:AZ391" si="1865">+AY392+AY393+AY394</f>
        <v>183438</v>
      </c>
      <c r="AZ391" s="17">
        <f t="shared" si="1865"/>
        <v>2054318</v>
      </c>
      <c r="BA391" s="17">
        <f t="shared" ref="BA391:BB391" si="1866">+BA392+BA393+BA394</f>
        <v>409080</v>
      </c>
      <c r="BB391" s="17">
        <f t="shared" si="1866"/>
        <v>2463398</v>
      </c>
      <c r="BC391" s="5"/>
      <c r="BD391" s="5"/>
      <c r="BE391" s="5">
        <v>11</v>
      </c>
      <c r="BF391" s="5">
        <v>36</v>
      </c>
      <c r="BG391" s="5"/>
      <c r="BH391" s="5"/>
      <c r="BI391" s="5"/>
      <c r="BJ391" s="5"/>
      <c r="BK391" s="5"/>
      <c r="BL391" s="5"/>
      <c r="BM391" s="5"/>
      <c r="BN391" s="5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</row>
    <row r="392" spans="1:114">
      <c r="A392" s="12"/>
      <c r="B392" s="12"/>
      <c r="C392" s="12"/>
      <c r="D392" s="12"/>
      <c r="E392" s="12"/>
      <c r="F392" s="12"/>
      <c r="G392" s="70" t="s">
        <v>271</v>
      </c>
      <c r="H392" s="71"/>
      <c r="I392" s="81">
        <v>157464</v>
      </c>
      <c r="J392" s="13">
        <f>H392+I392</f>
        <v>157464</v>
      </c>
      <c r="K392" s="81">
        <v>156459</v>
      </c>
      <c r="L392" s="13">
        <f>J392+K392</f>
        <v>313923</v>
      </c>
      <c r="M392" s="81">
        <v>154010</v>
      </c>
      <c r="N392" s="13">
        <f>L392+M392</f>
        <v>467933</v>
      </c>
      <c r="O392" s="81">
        <v>151639</v>
      </c>
      <c r="P392" s="13">
        <f>N392+O392</f>
        <v>619572</v>
      </c>
      <c r="Q392" s="81">
        <v>144913</v>
      </c>
      <c r="R392" s="13">
        <f>P392+Q392</f>
        <v>764485</v>
      </c>
      <c r="S392" s="81">
        <v>170736</v>
      </c>
      <c r="T392" s="13">
        <f>R392+S392</f>
        <v>935221</v>
      </c>
      <c r="U392" s="81">
        <v>185507</v>
      </c>
      <c r="V392" s="13">
        <f>T392+U392</f>
        <v>1120728</v>
      </c>
      <c r="W392" s="81">
        <v>183498</v>
      </c>
      <c r="X392" s="13">
        <f>V392+W392</f>
        <v>1304226</v>
      </c>
      <c r="Y392" s="81">
        <v>202764</v>
      </c>
      <c r="Z392" s="13">
        <f>X392+Y392</f>
        <v>1506990</v>
      </c>
      <c r="AA392" s="81">
        <f>200+174670</f>
        <v>174870</v>
      </c>
      <c r="AB392" s="13">
        <f>Z392+AA392</f>
        <v>1681860</v>
      </c>
      <c r="AC392" s="81">
        <v>155542</v>
      </c>
      <c r="AD392" s="13"/>
      <c r="AE392" s="81">
        <v>91812</v>
      </c>
      <c r="AF392" s="13">
        <f>AD392+AE392</f>
        <v>91812</v>
      </c>
      <c r="AG392" s="81">
        <v>285550</v>
      </c>
      <c r="AH392" s="13">
        <f>AF392+AG392</f>
        <v>377362</v>
      </c>
      <c r="AI392" s="81">
        <v>176544</v>
      </c>
      <c r="AJ392" s="13">
        <f>AH392+AI392</f>
        <v>553906</v>
      </c>
      <c r="AK392" s="81">
        <v>211425</v>
      </c>
      <c r="AL392" s="13">
        <f>AJ392+AK392</f>
        <v>765331</v>
      </c>
      <c r="AM392" s="81">
        <v>212509</v>
      </c>
      <c r="AN392" s="13">
        <f>AL392+AM392</f>
        <v>977840</v>
      </c>
      <c r="AO392" s="81">
        <f>180018+15757-46+71</f>
        <v>195800</v>
      </c>
      <c r="AP392" s="13">
        <f>AN392+AO392</f>
        <v>1173640</v>
      </c>
      <c r="AQ392" s="81">
        <v>181269</v>
      </c>
      <c r="AR392" s="13">
        <f>AP392+AQ392</f>
        <v>1354909</v>
      </c>
      <c r="AS392" s="81">
        <f>168679-71</f>
        <v>168608</v>
      </c>
      <c r="AT392" s="13">
        <f>AR392+AS392</f>
        <v>1523517</v>
      </c>
      <c r="AU392" s="81">
        <f>136894-42+14612-38</f>
        <v>151426</v>
      </c>
      <c r="AV392" s="13">
        <f>AT392+AU392</f>
        <v>1674943</v>
      </c>
      <c r="AW392" s="81">
        <f>126538+12854-38</f>
        <v>139354</v>
      </c>
      <c r="AX392" s="13">
        <f>AV392+AW392</f>
        <v>1814297</v>
      </c>
      <c r="AY392" s="81">
        <f>162625-393+16297</f>
        <v>178529</v>
      </c>
      <c r="AZ392" s="13">
        <f>AX392+AY392</f>
        <v>1992826</v>
      </c>
      <c r="BA392" s="81">
        <v>397285</v>
      </c>
      <c r="BB392" s="13">
        <f>AZ392+BA392</f>
        <v>2390111</v>
      </c>
      <c r="BC392" s="5"/>
      <c r="BD392" s="5"/>
      <c r="BE392" s="5">
        <v>11</v>
      </c>
      <c r="BF392" s="5">
        <v>38</v>
      </c>
      <c r="BG392" s="5"/>
      <c r="BH392" s="5"/>
      <c r="BI392" s="5"/>
      <c r="BJ392" s="5"/>
      <c r="BK392" s="5"/>
      <c r="BL392" s="5"/>
      <c r="BM392" s="5"/>
      <c r="BN392" s="5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</row>
    <row r="393" spans="1:114">
      <c r="A393" s="12"/>
      <c r="B393" s="12"/>
      <c r="C393" s="12"/>
      <c r="D393" s="12"/>
      <c r="E393" s="12"/>
      <c r="F393" s="12"/>
      <c r="G393" s="70" t="s">
        <v>272</v>
      </c>
      <c r="H393" s="71"/>
      <c r="I393" s="40">
        <v>500</v>
      </c>
      <c r="J393" s="13">
        <f>H393+I393</f>
        <v>500</v>
      </c>
      <c r="K393" s="40">
        <v>500</v>
      </c>
      <c r="L393" s="13">
        <f>J393+K393</f>
        <v>1000</v>
      </c>
      <c r="M393" s="40">
        <v>500</v>
      </c>
      <c r="N393" s="13">
        <f>L393+M393</f>
        <v>1500</v>
      </c>
      <c r="O393" s="40">
        <v>350</v>
      </c>
      <c r="P393" s="13">
        <f>N393+O393</f>
        <v>1850</v>
      </c>
      <c r="Q393" s="40">
        <v>650</v>
      </c>
      <c r="R393" s="13">
        <f>P393+Q393</f>
        <v>2500</v>
      </c>
      <c r="S393" s="40">
        <v>500</v>
      </c>
      <c r="T393" s="13">
        <f>R393+S393</f>
        <v>3000</v>
      </c>
      <c r="U393" s="40">
        <v>500</v>
      </c>
      <c r="V393" s="13">
        <f>T393+U393</f>
        <v>3500</v>
      </c>
      <c r="W393" s="40">
        <v>500</v>
      </c>
      <c r="X393" s="13">
        <f>V393+W393</f>
        <v>4000</v>
      </c>
      <c r="Y393" s="40">
        <v>1348</v>
      </c>
      <c r="Z393" s="13">
        <f>X393+Y393</f>
        <v>5348</v>
      </c>
      <c r="AA393" s="40">
        <v>2000</v>
      </c>
      <c r="AB393" s="13">
        <f>Z393+AA393</f>
        <v>7348</v>
      </c>
      <c r="AC393" s="40">
        <v>2036</v>
      </c>
      <c r="AD393" s="13"/>
      <c r="AE393" s="40">
        <v>1500</v>
      </c>
      <c r="AF393" s="13">
        <f>AD393+AE393</f>
        <v>1500</v>
      </c>
      <c r="AG393" s="40">
        <v>3500</v>
      </c>
      <c r="AH393" s="13">
        <f>AF393+AG393</f>
        <v>5000</v>
      </c>
      <c r="AI393" s="40">
        <v>2325</v>
      </c>
      <c r="AJ393" s="13">
        <f>AH393+AI393</f>
        <v>7325</v>
      </c>
      <c r="AK393" s="40">
        <v>2100</v>
      </c>
      <c r="AL393" s="13">
        <f>AJ393+AK393</f>
        <v>9425</v>
      </c>
      <c r="AM393" s="40">
        <v>2227</v>
      </c>
      <c r="AN393" s="13">
        <f>AL393+AM393</f>
        <v>11652</v>
      </c>
      <c r="AO393" s="40">
        <f>954+46-71</f>
        <v>929</v>
      </c>
      <c r="AP393" s="13">
        <f>AN393+AO393</f>
        <v>12581</v>
      </c>
      <c r="AQ393" s="40">
        <v>550</v>
      </c>
      <c r="AR393" s="13">
        <f>AP393+AQ393</f>
        <v>13131</v>
      </c>
      <c r="AS393" s="40">
        <f>500+71</f>
        <v>571</v>
      </c>
      <c r="AT393" s="13">
        <f>AR393+AS393</f>
        <v>13702</v>
      </c>
      <c r="AU393" s="40">
        <f>462+38</f>
        <v>500</v>
      </c>
      <c r="AV393" s="13">
        <f>AT393+AU393</f>
        <v>14202</v>
      </c>
      <c r="AW393" s="40">
        <f>81+38</f>
        <v>119</v>
      </c>
      <c r="AX393" s="13">
        <f>AV393+AW393</f>
        <v>14321</v>
      </c>
      <c r="AY393" s="40"/>
      <c r="AZ393" s="13">
        <f>AX393+AY393</f>
        <v>14321</v>
      </c>
      <c r="BA393" s="40"/>
      <c r="BB393" s="13">
        <f>AZ393+BA393</f>
        <v>14321</v>
      </c>
      <c r="BC393" s="5"/>
      <c r="BD393" s="5"/>
      <c r="BE393" s="5">
        <v>14</v>
      </c>
      <c r="BF393" s="5">
        <v>38</v>
      </c>
      <c r="BG393" s="5"/>
      <c r="BH393" s="5"/>
      <c r="BI393" s="5"/>
      <c r="BJ393" s="5"/>
      <c r="BK393" s="5"/>
      <c r="BL393" s="5"/>
      <c r="BM393" s="5"/>
      <c r="BN393" s="5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</row>
    <row r="394" spans="1:114">
      <c r="A394" s="12"/>
      <c r="B394" s="12"/>
      <c r="C394" s="12"/>
      <c r="D394" s="12"/>
      <c r="E394" s="12"/>
      <c r="F394" s="12"/>
      <c r="G394" s="70" t="s">
        <v>273</v>
      </c>
      <c r="H394" s="71"/>
      <c r="I394" s="40">
        <v>2000</v>
      </c>
      <c r="J394" s="13">
        <f>H394+I394</f>
        <v>2000</v>
      </c>
      <c r="K394" s="40">
        <v>2000</v>
      </c>
      <c r="L394" s="13">
        <f>J394+K394</f>
        <v>4000</v>
      </c>
      <c r="M394" s="40">
        <v>2000</v>
      </c>
      <c r="N394" s="13">
        <f>L394+M394</f>
        <v>6000</v>
      </c>
      <c r="O394" s="40">
        <v>2000</v>
      </c>
      <c r="P394" s="13">
        <f>N394+O394</f>
        <v>8000</v>
      </c>
      <c r="Q394" s="40">
        <v>2000</v>
      </c>
      <c r="R394" s="13">
        <f>P394+Q394</f>
        <v>10000</v>
      </c>
      <c r="S394" s="40">
        <v>1500</v>
      </c>
      <c r="T394" s="13">
        <f>R394+S394</f>
        <v>11500</v>
      </c>
      <c r="U394" s="40">
        <v>2000</v>
      </c>
      <c r="V394" s="13">
        <f>T394+U394</f>
        <v>13500</v>
      </c>
      <c r="W394" s="40">
        <v>2000</v>
      </c>
      <c r="X394" s="13">
        <f>V394+W394</f>
        <v>15500</v>
      </c>
      <c r="Y394" s="40">
        <v>2000</v>
      </c>
      <c r="Z394" s="13">
        <f>X394+Y394</f>
        <v>17500</v>
      </c>
      <c r="AA394" s="40">
        <v>2500</v>
      </c>
      <c r="AB394" s="13">
        <f>Z394+AA394</f>
        <v>20000</v>
      </c>
      <c r="AC394" s="40">
        <v>2500</v>
      </c>
      <c r="AD394" s="13"/>
      <c r="AE394" s="40">
        <v>4500</v>
      </c>
      <c r="AF394" s="13">
        <f>AD394+AE394</f>
        <v>4500</v>
      </c>
      <c r="AG394" s="40">
        <v>4500</v>
      </c>
      <c r="AH394" s="13">
        <f>AF394+AG394</f>
        <v>9000</v>
      </c>
      <c r="AI394" s="40">
        <v>4500</v>
      </c>
      <c r="AJ394" s="13">
        <f>AH394+AI394</f>
        <v>13500</v>
      </c>
      <c r="AK394" s="40">
        <v>4500</v>
      </c>
      <c r="AL394" s="13">
        <f>AJ394+AK394</f>
        <v>18000</v>
      </c>
      <c r="AM394" s="40">
        <v>4500</v>
      </c>
      <c r="AN394" s="13">
        <f>AL394+AM394</f>
        <v>22500</v>
      </c>
      <c r="AO394" s="40">
        <v>5000</v>
      </c>
      <c r="AP394" s="13">
        <f>AN394+AO394</f>
        <v>27500</v>
      </c>
      <c r="AQ394" s="40">
        <v>4000</v>
      </c>
      <c r="AR394" s="13">
        <f>AP394+AQ394</f>
        <v>31500</v>
      </c>
      <c r="AS394" s="40">
        <v>3500</v>
      </c>
      <c r="AT394" s="13">
        <f>AR394+AS394</f>
        <v>35000</v>
      </c>
      <c r="AU394" s="40">
        <f>3073+427</f>
        <v>3500</v>
      </c>
      <c r="AV394" s="13">
        <f>AT394+AU394</f>
        <v>38500</v>
      </c>
      <c r="AW394" s="40">
        <f>3294+468</f>
        <v>3762</v>
      </c>
      <c r="AX394" s="13">
        <f>AV394+AW394</f>
        <v>42262</v>
      </c>
      <c r="AY394" s="40">
        <f>3860+1049</f>
        <v>4909</v>
      </c>
      <c r="AZ394" s="13">
        <f>AX394+AY394</f>
        <v>47171</v>
      </c>
      <c r="BA394" s="40">
        <v>11795</v>
      </c>
      <c r="BB394" s="13">
        <f>AZ394+BA394</f>
        <v>58966</v>
      </c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</row>
    <row r="395" spans="1:114">
      <c r="A395" s="12"/>
      <c r="B395" s="12"/>
      <c r="C395" s="12"/>
      <c r="D395" s="12"/>
      <c r="E395" s="12"/>
      <c r="F395" s="12"/>
      <c r="G395" s="70" t="s">
        <v>274</v>
      </c>
      <c r="H395" s="71"/>
      <c r="I395" s="40">
        <v>0</v>
      </c>
      <c r="J395" s="13">
        <f>H395+I395</f>
        <v>0</v>
      </c>
      <c r="K395" s="40">
        <v>0</v>
      </c>
      <c r="L395" s="13">
        <f>J395+K395</f>
        <v>0</v>
      </c>
      <c r="M395" s="40">
        <v>0</v>
      </c>
      <c r="N395" s="13">
        <f>L395+M395</f>
        <v>0</v>
      </c>
      <c r="O395" s="40">
        <v>0</v>
      </c>
      <c r="P395" s="13">
        <f>N395+O395</f>
        <v>0</v>
      </c>
      <c r="Q395" s="40">
        <v>0</v>
      </c>
      <c r="R395" s="13">
        <f>P395+Q395</f>
        <v>0</v>
      </c>
      <c r="S395" s="40">
        <v>0</v>
      </c>
      <c r="T395" s="13">
        <f>R395+S395</f>
        <v>0</v>
      </c>
      <c r="U395" s="40">
        <v>0</v>
      </c>
      <c r="V395" s="13">
        <f>T395+U395</f>
        <v>0</v>
      </c>
      <c r="W395" s="40">
        <v>0</v>
      </c>
      <c r="X395" s="13">
        <f>V395+W395</f>
        <v>0</v>
      </c>
      <c r="Y395" s="40">
        <v>250</v>
      </c>
      <c r="Z395" s="13">
        <f>X395+Y395</f>
        <v>250</v>
      </c>
      <c r="AA395" s="40">
        <v>250</v>
      </c>
      <c r="AB395" s="13">
        <f>Z395+AA395</f>
        <v>500</v>
      </c>
      <c r="AC395" s="40">
        <v>119</v>
      </c>
      <c r="AD395" s="13"/>
      <c r="AE395" s="40"/>
      <c r="AF395" s="13">
        <f>AD395+AE395</f>
        <v>0</v>
      </c>
      <c r="AG395" s="40"/>
      <c r="AH395" s="13">
        <f>AF395+AG395</f>
        <v>0</v>
      </c>
      <c r="AI395" s="40"/>
      <c r="AJ395" s="13">
        <f>AH395+AI395</f>
        <v>0</v>
      </c>
      <c r="AK395" s="40"/>
      <c r="AL395" s="13">
        <f>AJ395+AK395</f>
        <v>0</v>
      </c>
      <c r="AM395" s="40"/>
      <c r="AN395" s="13">
        <f>AL395+AM395</f>
        <v>0</v>
      </c>
      <c r="AO395" s="40"/>
      <c r="AP395" s="13">
        <f>AN395+AO395</f>
        <v>0</v>
      </c>
      <c r="AQ395" s="40"/>
      <c r="AR395" s="13">
        <f>AP395+AQ395</f>
        <v>0</v>
      </c>
      <c r="AS395" s="40"/>
      <c r="AT395" s="13">
        <f>AR395+AS395</f>
        <v>0</v>
      </c>
      <c r="AU395" s="40">
        <v>456</v>
      </c>
      <c r="AV395" s="13">
        <f>AT395+AU395</f>
        <v>456</v>
      </c>
      <c r="AW395" s="40">
        <v>750</v>
      </c>
      <c r="AX395" s="13">
        <f>AV395+AW395</f>
        <v>1206</v>
      </c>
      <c r="AY395" s="40">
        <f>239+147</f>
        <v>386</v>
      </c>
      <c r="AZ395" s="13">
        <f>AX395+AY395</f>
        <v>1592</v>
      </c>
      <c r="BA395" s="40"/>
      <c r="BB395" s="13">
        <f>AZ395+BA395</f>
        <v>1592</v>
      </c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</row>
    <row r="396" spans="1:114" ht="16.5" customHeight="1">
      <c r="A396" s="12"/>
      <c r="B396" s="12"/>
      <c r="C396" s="12"/>
      <c r="D396" s="12"/>
      <c r="E396" s="12"/>
      <c r="F396" s="12"/>
      <c r="G396" s="70" t="s">
        <v>275</v>
      </c>
      <c r="H396" s="19"/>
      <c r="I396" s="19"/>
      <c r="J396" s="13">
        <f>H396+I396</f>
        <v>0</v>
      </c>
      <c r="K396" s="19"/>
      <c r="L396" s="13">
        <f>J396+K396</f>
        <v>0</v>
      </c>
      <c r="M396" s="19"/>
      <c r="N396" s="13">
        <f>L396+M396</f>
        <v>0</v>
      </c>
      <c r="O396" s="19"/>
      <c r="P396" s="13">
        <f>N396+O396</f>
        <v>0</v>
      </c>
      <c r="Q396" s="19"/>
      <c r="R396" s="13">
        <f>P396+Q396</f>
        <v>0</v>
      </c>
      <c r="S396" s="19"/>
      <c r="T396" s="13">
        <f>R396+S396</f>
        <v>0</v>
      </c>
      <c r="U396" s="19"/>
      <c r="V396" s="13">
        <f>T396+U396</f>
        <v>0</v>
      </c>
      <c r="W396" s="19"/>
      <c r="X396" s="13">
        <f>V396+W396</f>
        <v>0</v>
      </c>
      <c r="Y396" s="19"/>
      <c r="Z396" s="13">
        <f>X396+Y396</f>
        <v>0</v>
      </c>
      <c r="AA396" s="19"/>
      <c r="AB396" s="13">
        <f>Z396+AA396</f>
        <v>0</v>
      </c>
      <c r="AC396" s="19"/>
      <c r="AD396" s="13">
        <f>AB396+AC396</f>
        <v>0</v>
      </c>
      <c r="AE396" s="19"/>
      <c r="AF396" s="13">
        <f>AD396+AE396</f>
        <v>0</v>
      </c>
      <c r="AG396" s="19"/>
      <c r="AH396" s="13">
        <f>AF396+AG396</f>
        <v>0</v>
      </c>
      <c r="AI396" s="19"/>
      <c r="AJ396" s="13">
        <f>AH396+AI396</f>
        <v>0</v>
      </c>
      <c r="AK396" s="19"/>
      <c r="AL396" s="13">
        <f>AJ396+AK396</f>
        <v>0</v>
      </c>
      <c r="AM396" s="19"/>
      <c r="AN396" s="13">
        <f>AL396+AM396</f>
        <v>0</v>
      </c>
      <c r="AO396" s="19"/>
      <c r="AP396" s="13">
        <f>AN396+AO396</f>
        <v>0</v>
      </c>
      <c r="AQ396" s="19"/>
      <c r="AR396" s="13">
        <f>AP396+AQ396</f>
        <v>0</v>
      </c>
      <c r="AS396" s="19"/>
      <c r="AT396" s="13">
        <f>AR396+AS396</f>
        <v>0</v>
      </c>
      <c r="AU396" s="19"/>
      <c r="AV396" s="13">
        <f>AT396+AU396</f>
        <v>0</v>
      </c>
      <c r="AW396" s="19"/>
      <c r="AX396" s="13">
        <f>AV396+AW396</f>
        <v>0</v>
      </c>
      <c r="AY396" s="19"/>
      <c r="AZ396" s="13">
        <f>AX396+AY396</f>
        <v>0</v>
      </c>
      <c r="BA396" s="19"/>
      <c r="BB396" s="13">
        <f>AZ396+BA396</f>
        <v>0</v>
      </c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</row>
    <row r="397" spans="1:114" hidden="1">
      <c r="A397" s="12"/>
      <c r="B397" s="12"/>
      <c r="C397" s="12"/>
      <c r="D397" s="12"/>
      <c r="E397" s="12"/>
      <c r="F397" s="12"/>
      <c r="G397" s="63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</row>
    <row r="398" spans="1:114" hidden="1">
      <c r="A398" s="12"/>
      <c r="B398" s="12"/>
      <c r="C398" s="12"/>
      <c r="D398" s="12"/>
      <c r="E398" s="12"/>
      <c r="F398" s="12"/>
      <c r="G398" s="63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</row>
    <row r="399" spans="1:114" hidden="1">
      <c r="A399" s="12"/>
      <c r="B399" s="12"/>
      <c r="C399" s="12"/>
      <c r="D399" s="12"/>
      <c r="E399" s="12"/>
      <c r="F399" s="12"/>
      <c r="G399" s="63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</row>
    <row r="400" spans="1:114" ht="30">
      <c r="A400" s="12"/>
      <c r="B400" s="12"/>
      <c r="C400" s="12"/>
      <c r="D400" s="12"/>
      <c r="E400" s="12"/>
      <c r="F400" s="12"/>
      <c r="G400" s="70" t="s">
        <v>276</v>
      </c>
      <c r="H400" s="71"/>
      <c r="I400" s="39">
        <v>23938</v>
      </c>
      <c r="J400" s="13">
        <f>H400+I400</f>
        <v>23938</v>
      </c>
      <c r="K400" s="39">
        <v>21263</v>
      </c>
      <c r="L400" s="13">
        <f>J400+K400</f>
        <v>45201</v>
      </c>
      <c r="M400" s="39">
        <v>18755</v>
      </c>
      <c r="N400" s="13">
        <f>L400+M400</f>
        <v>63956</v>
      </c>
      <c r="O400" s="39">
        <v>15597</v>
      </c>
      <c r="P400" s="13">
        <f>N400+O400</f>
        <v>79553</v>
      </c>
      <c r="Q400" s="39">
        <v>16981</v>
      </c>
      <c r="R400" s="13">
        <f>P400+Q400</f>
        <v>96534</v>
      </c>
      <c r="S400" s="39">
        <v>18095</v>
      </c>
      <c r="T400" s="13">
        <f>R400+S400</f>
        <v>114629</v>
      </c>
      <c r="U400" s="39">
        <v>21658</v>
      </c>
      <c r="V400" s="13">
        <f>T400+U400</f>
        <v>136287</v>
      </c>
      <c r="W400" s="39">
        <v>24968</v>
      </c>
      <c r="X400" s="13">
        <f>V400+W400</f>
        <v>161255</v>
      </c>
      <c r="Y400" s="39">
        <v>26727</v>
      </c>
      <c r="Z400" s="13">
        <f>X400+Y400</f>
        <v>187982</v>
      </c>
      <c r="AA400" s="39">
        <v>23432</v>
      </c>
      <c r="AB400" s="13">
        <f>Z400+AA400</f>
        <v>211414</v>
      </c>
      <c r="AC400" s="39">
        <v>24710</v>
      </c>
      <c r="AD400" s="13"/>
      <c r="AE400" s="39">
        <v>26742</v>
      </c>
      <c r="AF400" s="13">
        <f>AD400+AE400</f>
        <v>26742</v>
      </c>
      <c r="AG400" s="39">
        <v>27558</v>
      </c>
      <c r="AH400" s="13">
        <f>AF400+AG400</f>
        <v>54300</v>
      </c>
      <c r="AI400" s="39">
        <v>26045</v>
      </c>
      <c r="AJ400" s="13">
        <f>AH400+AI400</f>
        <v>80345</v>
      </c>
      <c r="AK400" s="39">
        <v>28950</v>
      </c>
      <c r="AL400" s="13">
        <f>AJ400+AK400</f>
        <v>109295</v>
      </c>
      <c r="AM400" s="39">
        <v>27960</v>
      </c>
      <c r="AN400" s="13">
        <f>AL400+AM400</f>
        <v>137255</v>
      </c>
      <c r="AO400" s="39">
        <v>29346</v>
      </c>
      <c r="AP400" s="13">
        <f>AN400+AO400</f>
        <v>166601</v>
      </c>
      <c r="AQ400" s="39">
        <v>30908</v>
      </c>
      <c r="AR400" s="13">
        <f>AP400+AQ400</f>
        <v>197509</v>
      </c>
      <c r="AS400" s="39">
        <v>30756</v>
      </c>
      <c r="AT400" s="13">
        <f>AR400+AS400</f>
        <v>228265</v>
      </c>
      <c r="AU400" s="39">
        <v>31446</v>
      </c>
      <c r="AV400" s="13">
        <f>AT400+AU400</f>
        <v>259711</v>
      </c>
      <c r="AW400" s="39">
        <v>31644</v>
      </c>
      <c r="AX400" s="13">
        <f>AV400+AW400</f>
        <v>291355</v>
      </c>
      <c r="AY400" s="39">
        <v>31577</v>
      </c>
      <c r="AZ400" s="13">
        <f>AX400+AY400</f>
        <v>322932</v>
      </c>
      <c r="BA400" s="39">
        <v>32174</v>
      </c>
      <c r="BB400" s="13">
        <f>AZ400+BA400</f>
        <v>355106</v>
      </c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</row>
    <row r="401" spans="1:114" ht="15.75">
      <c r="A401" s="8"/>
      <c r="B401" s="8"/>
      <c r="C401" s="8"/>
      <c r="D401" s="8">
        <v>79</v>
      </c>
      <c r="E401" s="8"/>
      <c r="F401" s="8"/>
      <c r="G401" s="62" t="s">
        <v>277</v>
      </c>
      <c r="H401" s="17">
        <f t="shared" ref="H401:BB401" si="1867">H402</f>
        <v>0</v>
      </c>
      <c r="I401" s="17">
        <f t="shared" si="1867"/>
        <v>0</v>
      </c>
      <c r="J401" s="17">
        <f t="shared" si="1867"/>
        <v>0</v>
      </c>
      <c r="K401" s="17">
        <f t="shared" si="1867"/>
        <v>0</v>
      </c>
      <c r="L401" s="17">
        <f t="shared" si="1867"/>
        <v>0</v>
      </c>
      <c r="M401" s="17">
        <f t="shared" si="1867"/>
        <v>0</v>
      </c>
      <c r="N401" s="17">
        <f t="shared" si="1867"/>
        <v>0</v>
      </c>
      <c r="O401" s="17">
        <f t="shared" si="1867"/>
        <v>0</v>
      </c>
      <c r="P401" s="17">
        <f t="shared" si="1867"/>
        <v>0</v>
      </c>
      <c r="Q401" s="17">
        <f t="shared" si="1867"/>
        <v>0</v>
      </c>
      <c r="R401" s="17">
        <f t="shared" si="1867"/>
        <v>0</v>
      </c>
      <c r="S401" s="17">
        <f t="shared" si="1867"/>
        <v>0</v>
      </c>
      <c r="T401" s="17">
        <f t="shared" si="1867"/>
        <v>0</v>
      </c>
      <c r="U401" s="17">
        <f t="shared" si="1867"/>
        <v>0</v>
      </c>
      <c r="V401" s="17">
        <f t="shared" si="1867"/>
        <v>0</v>
      </c>
      <c r="W401" s="17">
        <f t="shared" si="1867"/>
        <v>0</v>
      </c>
      <c r="X401" s="17">
        <f t="shared" si="1867"/>
        <v>0</v>
      </c>
      <c r="Y401" s="17">
        <f t="shared" si="1867"/>
        <v>0</v>
      </c>
      <c r="Z401" s="17">
        <f t="shared" si="1867"/>
        <v>0</v>
      </c>
      <c r="AA401" s="17">
        <f t="shared" si="1867"/>
        <v>0</v>
      </c>
      <c r="AB401" s="17">
        <f t="shared" si="1867"/>
        <v>0</v>
      </c>
      <c r="AC401" s="17">
        <f t="shared" si="1867"/>
        <v>0</v>
      </c>
      <c r="AD401" s="17">
        <f t="shared" si="1867"/>
        <v>0</v>
      </c>
      <c r="AE401" s="17">
        <f t="shared" si="1867"/>
        <v>0</v>
      </c>
      <c r="AF401" s="17">
        <f t="shared" si="1867"/>
        <v>0</v>
      </c>
      <c r="AG401" s="17">
        <f t="shared" si="1867"/>
        <v>0</v>
      </c>
      <c r="AH401" s="17">
        <f t="shared" si="1867"/>
        <v>0</v>
      </c>
      <c r="AI401" s="17">
        <f t="shared" si="1867"/>
        <v>0</v>
      </c>
      <c r="AJ401" s="17">
        <f t="shared" si="1867"/>
        <v>0</v>
      </c>
      <c r="AK401" s="17">
        <f t="shared" si="1867"/>
        <v>0</v>
      </c>
      <c r="AL401" s="17">
        <f t="shared" si="1867"/>
        <v>0</v>
      </c>
      <c r="AM401" s="17">
        <f t="shared" si="1867"/>
        <v>0</v>
      </c>
      <c r="AN401" s="17">
        <f t="shared" si="1867"/>
        <v>0</v>
      </c>
      <c r="AO401" s="17">
        <f t="shared" si="1867"/>
        <v>0</v>
      </c>
      <c r="AP401" s="17">
        <f t="shared" si="1867"/>
        <v>0</v>
      </c>
      <c r="AQ401" s="17">
        <f t="shared" si="1867"/>
        <v>0</v>
      </c>
      <c r="AR401" s="17">
        <f t="shared" si="1867"/>
        <v>0</v>
      </c>
      <c r="AS401" s="17">
        <f t="shared" si="1867"/>
        <v>0</v>
      </c>
      <c r="AT401" s="17">
        <f t="shared" si="1867"/>
        <v>0</v>
      </c>
      <c r="AU401" s="17">
        <f t="shared" si="1867"/>
        <v>0</v>
      </c>
      <c r="AV401" s="17">
        <f t="shared" si="1867"/>
        <v>0</v>
      </c>
      <c r="AW401" s="17">
        <f t="shared" si="1867"/>
        <v>0</v>
      </c>
      <c r="AX401" s="17">
        <f t="shared" si="1867"/>
        <v>0</v>
      </c>
      <c r="AY401" s="17">
        <f t="shared" si="1867"/>
        <v>0</v>
      </c>
      <c r="AZ401" s="17">
        <f t="shared" si="1867"/>
        <v>0</v>
      </c>
      <c r="BA401" s="17">
        <f t="shared" si="1867"/>
        <v>0</v>
      </c>
      <c r="BB401" s="17">
        <f t="shared" si="1867"/>
        <v>0</v>
      </c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</row>
    <row r="402" spans="1:114" ht="15.75">
      <c r="A402" s="8"/>
      <c r="B402" s="8"/>
      <c r="C402" s="8"/>
      <c r="D402" s="8">
        <v>80</v>
      </c>
      <c r="E402" s="8"/>
      <c r="F402" s="8"/>
      <c r="G402" s="62" t="s">
        <v>278</v>
      </c>
      <c r="H402" s="17">
        <f t="shared" ref="H402:N402" si="1868">H403+H404</f>
        <v>0</v>
      </c>
      <c r="I402" s="17">
        <f t="shared" si="1868"/>
        <v>0</v>
      </c>
      <c r="J402" s="17">
        <f t="shared" si="1868"/>
        <v>0</v>
      </c>
      <c r="K402" s="17">
        <f t="shared" si="1868"/>
        <v>0</v>
      </c>
      <c r="L402" s="17">
        <f t="shared" si="1868"/>
        <v>0</v>
      </c>
      <c r="M402" s="17">
        <f t="shared" si="1868"/>
        <v>0</v>
      </c>
      <c r="N402" s="17">
        <f t="shared" si="1868"/>
        <v>0</v>
      </c>
      <c r="O402" s="17">
        <f t="shared" ref="O402:T402" si="1869">O403+O404</f>
        <v>0</v>
      </c>
      <c r="P402" s="17">
        <f t="shared" si="1869"/>
        <v>0</v>
      </c>
      <c r="Q402" s="17">
        <f t="shared" si="1869"/>
        <v>0</v>
      </c>
      <c r="R402" s="17">
        <f t="shared" si="1869"/>
        <v>0</v>
      </c>
      <c r="S402" s="17">
        <f t="shared" si="1869"/>
        <v>0</v>
      </c>
      <c r="T402" s="17">
        <f t="shared" si="1869"/>
        <v>0</v>
      </c>
      <c r="U402" s="17">
        <f t="shared" ref="U402:Z402" si="1870">U403+U404</f>
        <v>0</v>
      </c>
      <c r="V402" s="17">
        <f t="shared" si="1870"/>
        <v>0</v>
      </c>
      <c r="W402" s="17">
        <f t="shared" si="1870"/>
        <v>0</v>
      </c>
      <c r="X402" s="17">
        <f t="shared" si="1870"/>
        <v>0</v>
      </c>
      <c r="Y402" s="17">
        <f t="shared" si="1870"/>
        <v>0</v>
      </c>
      <c r="Z402" s="17">
        <f t="shared" si="1870"/>
        <v>0</v>
      </c>
      <c r="AA402" s="17">
        <f t="shared" ref="AA402:AF402" si="1871">AA403+AA404</f>
        <v>0</v>
      </c>
      <c r="AB402" s="17">
        <f t="shared" si="1871"/>
        <v>0</v>
      </c>
      <c r="AC402" s="17">
        <f t="shared" si="1871"/>
        <v>0</v>
      </c>
      <c r="AD402" s="17">
        <f t="shared" si="1871"/>
        <v>0</v>
      </c>
      <c r="AE402" s="17">
        <f t="shared" si="1871"/>
        <v>0</v>
      </c>
      <c r="AF402" s="17">
        <f t="shared" si="1871"/>
        <v>0</v>
      </c>
      <c r="AG402" s="17">
        <f t="shared" ref="AG402:AH402" si="1872">AG403+AG404</f>
        <v>0</v>
      </c>
      <c r="AH402" s="17">
        <f t="shared" si="1872"/>
        <v>0</v>
      </c>
      <c r="AI402" s="17">
        <f t="shared" ref="AI402:AJ402" si="1873">AI403+AI404</f>
        <v>0</v>
      </c>
      <c r="AJ402" s="17">
        <f t="shared" si="1873"/>
        <v>0</v>
      </c>
      <c r="AK402" s="17">
        <f t="shared" ref="AK402:AL402" si="1874">AK403+AK404</f>
        <v>0</v>
      </c>
      <c r="AL402" s="17">
        <f t="shared" si="1874"/>
        <v>0</v>
      </c>
      <c r="AM402" s="17">
        <f t="shared" ref="AM402:AN402" si="1875">AM403+AM404</f>
        <v>0</v>
      </c>
      <c r="AN402" s="17">
        <f t="shared" si="1875"/>
        <v>0</v>
      </c>
      <c r="AO402" s="17">
        <f t="shared" ref="AO402:AP402" si="1876">AO403+AO404</f>
        <v>0</v>
      </c>
      <c r="AP402" s="17">
        <f t="shared" si="1876"/>
        <v>0</v>
      </c>
      <c r="AQ402" s="17">
        <f t="shared" ref="AQ402:AR402" si="1877">AQ403+AQ404</f>
        <v>0</v>
      </c>
      <c r="AR402" s="17">
        <f t="shared" si="1877"/>
        <v>0</v>
      </c>
      <c r="AS402" s="17">
        <f t="shared" ref="AS402:AT402" si="1878">AS403+AS404</f>
        <v>0</v>
      </c>
      <c r="AT402" s="17">
        <f t="shared" si="1878"/>
        <v>0</v>
      </c>
      <c r="AU402" s="17">
        <f t="shared" ref="AU402:AV402" si="1879">AU403+AU404</f>
        <v>0</v>
      </c>
      <c r="AV402" s="17">
        <f t="shared" si="1879"/>
        <v>0</v>
      </c>
      <c r="AW402" s="17">
        <f t="shared" ref="AW402:AX402" si="1880">AW403+AW404</f>
        <v>0</v>
      </c>
      <c r="AX402" s="17">
        <f t="shared" si="1880"/>
        <v>0</v>
      </c>
      <c r="AY402" s="17">
        <f t="shared" ref="AY402:AZ402" si="1881">AY403+AY404</f>
        <v>0</v>
      </c>
      <c r="AZ402" s="17">
        <f t="shared" si="1881"/>
        <v>0</v>
      </c>
      <c r="BA402" s="17">
        <f t="shared" ref="BA402:BB402" si="1882">BA403+BA404</f>
        <v>0</v>
      </c>
      <c r="BB402" s="17">
        <f t="shared" si="1882"/>
        <v>0</v>
      </c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</row>
    <row r="403" spans="1:114">
      <c r="A403" s="12"/>
      <c r="B403" s="12"/>
      <c r="C403" s="12"/>
      <c r="D403" s="12"/>
      <c r="E403" s="12" t="s">
        <v>14</v>
      </c>
      <c r="F403" s="12"/>
      <c r="G403" s="63" t="s">
        <v>279</v>
      </c>
      <c r="H403" s="19"/>
      <c r="I403" s="19"/>
      <c r="J403" s="13">
        <f>H403+I403</f>
        <v>0</v>
      </c>
      <c r="K403" s="19"/>
      <c r="L403" s="13">
        <f>J403+K403</f>
        <v>0</v>
      </c>
      <c r="M403" s="19"/>
      <c r="N403" s="13">
        <f>L403+M403</f>
        <v>0</v>
      </c>
      <c r="O403" s="19"/>
      <c r="P403" s="13">
        <f>N403+O403</f>
        <v>0</v>
      </c>
      <c r="Q403" s="19"/>
      <c r="R403" s="13">
        <f>P403+Q403</f>
        <v>0</v>
      </c>
      <c r="S403" s="19"/>
      <c r="T403" s="13">
        <f>R403+S403</f>
        <v>0</v>
      </c>
      <c r="U403" s="19"/>
      <c r="V403" s="13">
        <f>T403+U403</f>
        <v>0</v>
      </c>
      <c r="W403" s="19"/>
      <c r="X403" s="13">
        <f>V403+W403</f>
        <v>0</v>
      </c>
      <c r="Y403" s="19"/>
      <c r="Z403" s="13">
        <f>X403+Y403</f>
        <v>0</v>
      </c>
      <c r="AA403" s="19"/>
      <c r="AB403" s="13">
        <f>Z403+AA403</f>
        <v>0</v>
      </c>
      <c r="AC403" s="19"/>
      <c r="AD403" s="13">
        <f>AB403+AC403</f>
        <v>0</v>
      </c>
      <c r="AE403" s="19"/>
      <c r="AF403" s="13">
        <f>AD403+AE403</f>
        <v>0</v>
      </c>
      <c r="AG403" s="19"/>
      <c r="AH403" s="13">
        <f>AF403+AG403</f>
        <v>0</v>
      </c>
      <c r="AI403" s="19"/>
      <c r="AJ403" s="13">
        <f>AH403+AI403</f>
        <v>0</v>
      </c>
      <c r="AK403" s="19"/>
      <c r="AL403" s="13">
        <f>AJ403+AK403</f>
        <v>0</v>
      </c>
      <c r="AM403" s="19"/>
      <c r="AN403" s="13">
        <f>AL403+AM403</f>
        <v>0</v>
      </c>
      <c r="AO403" s="19"/>
      <c r="AP403" s="13">
        <f>AN403+AO403</f>
        <v>0</v>
      </c>
      <c r="AQ403" s="19"/>
      <c r="AR403" s="13">
        <f>AP403+AQ403</f>
        <v>0</v>
      </c>
      <c r="AS403" s="19"/>
      <c r="AT403" s="13">
        <f>AR403+AS403</f>
        <v>0</v>
      </c>
      <c r="AU403" s="19"/>
      <c r="AV403" s="13">
        <f>AT403+AU403</f>
        <v>0</v>
      </c>
      <c r="AW403" s="19"/>
      <c r="AX403" s="13">
        <f>AV403+AW403</f>
        <v>0</v>
      </c>
      <c r="AY403" s="19"/>
      <c r="AZ403" s="13">
        <f>AX403+AY403</f>
        <v>0</v>
      </c>
      <c r="BA403" s="19"/>
      <c r="BB403" s="13">
        <f>AZ403+BA403</f>
        <v>0</v>
      </c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</row>
    <row r="404" spans="1:114" ht="30">
      <c r="A404" s="12"/>
      <c r="B404" s="12"/>
      <c r="C404" s="12"/>
      <c r="D404" s="12"/>
      <c r="E404" s="12" t="s">
        <v>114</v>
      </c>
      <c r="F404" s="12"/>
      <c r="G404" s="63" t="s">
        <v>280</v>
      </c>
      <c r="H404" s="19"/>
      <c r="I404" s="19"/>
      <c r="J404" s="13">
        <f>H404+I404</f>
        <v>0</v>
      </c>
      <c r="K404" s="19"/>
      <c r="L404" s="13">
        <f>J404+K404</f>
        <v>0</v>
      </c>
      <c r="M404" s="19"/>
      <c r="N404" s="13">
        <f>L404+M404</f>
        <v>0</v>
      </c>
      <c r="O404" s="19"/>
      <c r="P404" s="13">
        <f>N404+O404</f>
        <v>0</v>
      </c>
      <c r="Q404" s="19"/>
      <c r="R404" s="13">
        <f>P404+Q404</f>
        <v>0</v>
      </c>
      <c r="S404" s="19"/>
      <c r="T404" s="13">
        <f>R404+S404</f>
        <v>0</v>
      </c>
      <c r="U404" s="19"/>
      <c r="V404" s="13">
        <f>T404+U404</f>
        <v>0</v>
      </c>
      <c r="W404" s="19"/>
      <c r="X404" s="13">
        <f>V404+W404</f>
        <v>0</v>
      </c>
      <c r="Y404" s="19"/>
      <c r="Z404" s="13">
        <f>X404+Y404</f>
        <v>0</v>
      </c>
      <c r="AA404" s="19"/>
      <c r="AB404" s="13">
        <f>Z404+AA404</f>
        <v>0</v>
      </c>
      <c r="AC404" s="19"/>
      <c r="AD404" s="13">
        <f>AB404+AC404</f>
        <v>0</v>
      </c>
      <c r="AE404" s="19"/>
      <c r="AF404" s="13">
        <f>AD404+AE404</f>
        <v>0</v>
      </c>
      <c r="AG404" s="19"/>
      <c r="AH404" s="13">
        <f>AF404+AG404</f>
        <v>0</v>
      </c>
      <c r="AI404" s="19"/>
      <c r="AJ404" s="13">
        <f>AH404+AI404</f>
        <v>0</v>
      </c>
      <c r="AK404" s="19"/>
      <c r="AL404" s="13">
        <f>AJ404+AK404</f>
        <v>0</v>
      </c>
      <c r="AM404" s="19"/>
      <c r="AN404" s="13">
        <f>AL404+AM404</f>
        <v>0</v>
      </c>
      <c r="AO404" s="19"/>
      <c r="AP404" s="13">
        <f>AN404+AO404</f>
        <v>0</v>
      </c>
      <c r="AQ404" s="19"/>
      <c r="AR404" s="13">
        <f>AP404+AQ404</f>
        <v>0</v>
      </c>
      <c r="AS404" s="19"/>
      <c r="AT404" s="13">
        <f>AR404+AS404</f>
        <v>0</v>
      </c>
      <c r="AU404" s="19"/>
      <c r="AV404" s="13">
        <f>AT404+AU404</f>
        <v>0</v>
      </c>
      <c r="AW404" s="19"/>
      <c r="AX404" s="13">
        <f>AV404+AW404</f>
        <v>0</v>
      </c>
      <c r="AY404" s="19"/>
      <c r="AZ404" s="13">
        <f>AX404+AY404</f>
        <v>0</v>
      </c>
      <c r="BA404" s="19"/>
      <c r="BB404" s="13">
        <f>AZ404+BA404</f>
        <v>0</v>
      </c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</row>
    <row r="405" spans="1:114">
      <c r="A405" s="12"/>
      <c r="B405" s="12"/>
      <c r="C405" s="12"/>
      <c r="D405" s="12">
        <v>85</v>
      </c>
      <c r="E405" s="12"/>
      <c r="F405" s="12"/>
      <c r="G405" s="63" t="s">
        <v>101</v>
      </c>
      <c r="H405" s="19"/>
      <c r="I405" s="39">
        <v>-1325</v>
      </c>
      <c r="J405" s="13">
        <f>H405+I405</f>
        <v>-1325</v>
      </c>
      <c r="K405" s="39">
        <v>-4061</v>
      </c>
      <c r="L405" s="13">
        <f>J405+K405</f>
        <v>-5386</v>
      </c>
      <c r="M405" s="39">
        <v>-2411</v>
      </c>
      <c r="N405" s="13">
        <f>L405+M405</f>
        <v>-7797</v>
      </c>
      <c r="O405" s="39">
        <v>-6528</v>
      </c>
      <c r="P405" s="13">
        <f>N405+O405</f>
        <v>-14325</v>
      </c>
      <c r="Q405" s="39">
        <v>-5561</v>
      </c>
      <c r="R405" s="13">
        <f>P405+Q405</f>
        <v>-19886</v>
      </c>
      <c r="S405" s="39">
        <v>-8627</v>
      </c>
      <c r="T405" s="13">
        <f>R405+S405</f>
        <v>-28513</v>
      </c>
      <c r="U405" s="39">
        <v>-3182</v>
      </c>
      <c r="V405" s="13">
        <f>T405+U405</f>
        <v>-31695</v>
      </c>
      <c r="W405" s="39">
        <v>1076</v>
      </c>
      <c r="X405" s="13">
        <f>V405+W405</f>
        <v>-30619</v>
      </c>
      <c r="Y405" s="39">
        <v>-9333</v>
      </c>
      <c r="Z405" s="13">
        <f>X405+Y405</f>
        <v>-39952</v>
      </c>
      <c r="AA405" s="39">
        <v>-1555</v>
      </c>
      <c r="AB405" s="13">
        <f>Z405+AA405</f>
        <v>-41507</v>
      </c>
      <c r="AC405" s="39">
        <v>-8662</v>
      </c>
      <c r="AD405" s="13"/>
      <c r="AE405" s="39">
        <v>-2046</v>
      </c>
      <c r="AF405" s="13">
        <f>AD405+AE405</f>
        <v>-2046</v>
      </c>
      <c r="AG405" s="39">
        <v>-2274</v>
      </c>
      <c r="AH405" s="13">
        <f>AF405+AG405</f>
        <v>-4320</v>
      </c>
      <c r="AI405" s="39">
        <v>-5098</v>
      </c>
      <c r="AJ405" s="13">
        <f>AH405+AI405</f>
        <v>-9418</v>
      </c>
      <c r="AK405" s="39">
        <v>-5126</v>
      </c>
      <c r="AL405" s="13">
        <f>AJ405+AK405</f>
        <v>-14544</v>
      </c>
      <c r="AM405" s="39">
        <v>-1743</v>
      </c>
      <c r="AN405" s="13">
        <f>AL405+AM405</f>
        <v>-16287</v>
      </c>
      <c r="AO405" s="39">
        <v>-1179</v>
      </c>
      <c r="AP405" s="13">
        <f>AN405+AO405</f>
        <v>-17466</v>
      </c>
      <c r="AQ405" s="39">
        <v>-1388</v>
      </c>
      <c r="AR405" s="13">
        <f>AP405+AQ405</f>
        <v>-18854</v>
      </c>
      <c r="AS405" s="39">
        <v>-986</v>
      </c>
      <c r="AT405" s="13">
        <f>AR405+AS405</f>
        <v>-19840</v>
      </c>
      <c r="AU405" s="39">
        <v>-800</v>
      </c>
      <c r="AV405" s="13">
        <f>AT405+AU405</f>
        <v>-20640</v>
      </c>
      <c r="AW405" s="39">
        <v>-627</v>
      </c>
      <c r="AX405" s="13">
        <f>AV405+AW405</f>
        <v>-21267</v>
      </c>
      <c r="AY405" s="39">
        <v>-630</v>
      </c>
      <c r="AZ405" s="13">
        <f>AX405+AY405</f>
        <v>-21897</v>
      </c>
      <c r="BA405" s="39">
        <v>-739</v>
      </c>
      <c r="BB405" s="13">
        <f>AZ405+BA405</f>
        <v>-22636</v>
      </c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</row>
    <row r="406" spans="1:114">
      <c r="A406" s="12"/>
      <c r="B406" s="12"/>
      <c r="C406" s="12"/>
      <c r="D406" s="12"/>
      <c r="E406" s="12"/>
      <c r="F406" s="12"/>
      <c r="G406" s="63" t="s">
        <v>152</v>
      </c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</row>
    <row r="407" spans="1:114" ht="15.75">
      <c r="A407" s="8" t="s">
        <v>243</v>
      </c>
      <c r="B407" s="8" t="s">
        <v>22</v>
      </c>
      <c r="C407" s="8"/>
      <c r="D407" s="8"/>
      <c r="E407" s="8"/>
      <c r="F407" s="8"/>
      <c r="G407" s="57" t="s">
        <v>281</v>
      </c>
      <c r="H407" s="17">
        <f t="shared" ref="H407:N407" si="1883">SUM(H408:H410)</f>
        <v>0</v>
      </c>
      <c r="I407" s="17">
        <f t="shared" si="1883"/>
        <v>245732</v>
      </c>
      <c r="J407" s="17">
        <f t="shared" si="1883"/>
        <v>245732</v>
      </c>
      <c r="K407" s="17">
        <f t="shared" si="1883"/>
        <v>270089</v>
      </c>
      <c r="L407" s="17">
        <f t="shared" si="1883"/>
        <v>515821</v>
      </c>
      <c r="M407" s="17">
        <f t="shared" si="1883"/>
        <v>291727</v>
      </c>
      <c r="N407" s="17">
        <f t="shared" si="1883"/>
        <v>807548</v>
      </c>
      <c r="O407" s="17">
        <f t="shared" ref="O407:T407" si="1884">SUM(O408:O410)</f>
        <v>247145</v>
      </c>
      <c r="P407" s="17">
        <f t="shared" si="1884"/>
        <v>1054693</v>
      </c>
      <c r="Q407" s="17">
        <f t="shared" si="1884"/>
        <v>272863</v>
      </c>
      <c r="R407" s="17">
        <f t="shared" si="1884"/>
        <v>1327556</v>
      </c>
      <c r="S407" s="17">
        <f t="shared" si="1884"/>
        <v>254397</v>
      </c>
      <c r="T407" s="17">
        <f t="shared" si="1884"/>
        <v>1581953</v>
      </c>
      <c r="U407" s="17">
        <f t="shared" ref="U407:Z407" si="1885">SUM(U408:U410)</f>
        <v>287892</v>
      </c>
      <c r="V407" s="17">
        <f t="shared" si="1885"/>
        <v>1869845</v>
      </c>
      <c r="W407" s="17">
        <f t="shared" si="1885"/>
        <v>305261</v>
      </c>
      <c r="X407" s="17">
        <f t="shared" si="1885"/>
        <v>2175106</v>
      </c>
      <c r="Y407" s="17">
        <f t="shared" si="1885"/>
        <v>384444</v>
      </c>
      <c r="Z407" s="17">
        <f t="shared" si="1885"/>
        <v>2559550</v>
      </c>
      <c r="AA407" s="17">
        <f t="shared" ref="AA407:AF407" si="1886">SUM(AA408:AA410)</f>
        <v>438187</v>
      </c>
      <c r="AB407" s="17">
        <f t="shared" si="1886"/>
        <v>2997737</v>
      </c>
      <c r="AC407" s="17">
        <f t="shared" si="1886"/>
        <v>253882</v>
      </c>
      <c r="AD407" s="17">
        <f t="shared" si="1886"/>
        <v>0</v>
      </c>
      <c r="AE407" s="17">
        <f t="shared" si="1886"/>
        <v>425372</v>
      </c>
      <c r="AF407" s="17">
        <f t="shared" si="1886"/>
        <v>425372</v>
      </c>
      <c r="AG407" s="17">
        <f t="shared" ref="AG407:AH407" si="1887">SUM(AG408:AG410)</f>
        <v>502570</v>
      </c>
      <c r="AH407" s="17">
        <f t="shared" si="1887"/>
        <v>927942</v>
      </c>
      <c r="AI407" s="17">
        <f t="shared" ref="AI407:AJ407" si="1888">SUM(AI408:AI410)</f>
        <v>370805</v>
      </c>
      <c r="AJ407" s="17">
        <f t="shared" si="1888"/>
        <v>1298747</v>
      </c>
      <c r="AK407" s="17">
        <f t="shared" ref="AK407:AL407" si="1889">SUM(AK408:AK410)</f>
        <v>697572</v>
      </c>
      <c r="AL407" s="17">
        <f t="shared" si="1889"/>
        <v>1996319</v>
      </c>
      <c r="AM407" s="17">
        <f t="shared" ref="AM407:AN407" si="1890">SUM(AM408:AM410)</f>
        <v>480600</v>
      </c>
      <c r="AN407" s="17">
        <f t="shared" si="1890"/>
        <v>2476919</v>
      </c>
      <c r="AO407" s="17">
        <f t="shared" ref="AO407:AP407" si="1891">SUM(AO408:AO410)</f>
        <v>471381</v>
      </c>
      <c r="AP407" s="17">
        <f t="shared" si="1891"/>
        <v>2948300</v>
      </c>
      <c r="AQ407" s="17">
        <f t="shared" ref="AQ407:AR407" si="1892">SUM(AQ408:AQ410)</f>
        <v>550405</v>
      </c>
      <c r="AR407" s="17">
        <f t="shared" si="1892"/>
        <v>3498705</v>
      </c>
      <c r="AS407" s="17">
        <f t="shared" ref="AS407:AT407" si="1893">SUM(AS408:AS410)</f>
        <v>658902</v>
      </c>
      <c r="AT407" s="17">
        <f t="shared" si="1893"/>
        <v>4157607</v>
      </c>
      <c r="AU407" s="17">
        <f t="shared" ref="AU407:AV407" si="1894">SUM(AU408:AU410)</f>
        <v>433817</v>
      </c>
      <c r="AV407" s="17">
        <f t="shared" si="1894"/>
        <v>4591424</v>
      </c>
      <c r="AW407" s="17">
        <f t="shared" ref="AW407:AX407" si="1895">SUM(AW408:AW410)</f>
        <v>336846</v>
      </c>
      <c r="AX407" s="17">
        <f t="shared" si="1895"/>
        <v>4928270</v>
      </c>
      <c r="AY407" s="17">
        <f t="shared" ref="AY407:AZ407" si="1896">SUM(AY408:AY410)</f>
        <v>501385</v>
      </c>
      <c r="AZ407" s="17">
        <f t="shared" si="1896"/>
        <v>5429655</v>
      </c>
      <c r="BA407" s="17">
        <f t="shared" ref="BA407:BB407" si="1897">SUM(BA408:BA410)</f>
        <v>596899</v>
      </c>
      <c r="BB407" s="17">
        <f t="shared" si="1897"/>
        <v>6026554</v>
      </c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</row>
    <row r="408" spans="1:114" ht="18" customHeight="1">
      <c r="A408" s="8"/>
      <c r="B408" s="8"/>
      <c r="C408" s="8" t="s">
        <v>14</v>
      </c>
      <c r="D408" s="8"/>
      <c r="E408" s="8"/>
      <c r="F408" s="8"/>
      <c r="G408" s="57" t="s">
        <v>282</v>
      </c>
      <c r="H408" s="17">
        <f t="shared" ref="H408:N408" si="1898">H359+H365</f>
        <v>0</v>
      </c>
      <c r="I408" s="17">
        <f t="shared" si="1898"/>
        <v>0</v>
      </c>
      <c r="J408" s="17">
        <f t="shared" si="1898"/>
        <v>0</v>
      </c>
      <c r="K408" s="17">
        <f t="shared" si="1898"/>
        <v>0</v>
      </c>
      <c r="L408" s="17">
        <f t="shared" si="1898"/>
        <v>0</v>
      </c>
      <c r="M408" s="17">
        <f t="shared" si="1898"/>
        <v>0</v>
      </c>
      <c r="N408" s="17">
        <f t="shared" si="1898"/>
        <v>0</v>
      </c>
      <c r="O408" s="17">
        <f t="shared" ref="O408:T408" si="1899">O359+O365</f>
        <v>5999</v>
      </c>
      <c r="P408" s="17">
        <f t="shared" si="1899"/>
        <v>5999</v>
      </c>
      <c r="Q408" s="17">
        <f t="shared" si="1899"/>
        <v>0</v>
      </c>
      <c r="R408" s="17">
        <f t="shared" si="1899"/>
        <v>5999</v>
      </c>
      <c r="S408" s="17">
        <f t="shared" si="1899"/>
        <v>0</v>
      </c>
      <c r="T408" s="17">
        <f t="shared" si="1899"/>
        <v>5999</v>
      </c>
      <c r="U408" s="17">
        <f t="shared" ref="U408:Z408" si="1900">U359+U365</f>
        <v>1000</v>
      </c>
      <c r="V408" s="17">
        <f t="shared" si="1900"/>
        <v>6999</v>
      </c>
      <c r="W408" s="17">
        <f t="shared" si="1900"/>
        <v>0</v>
      </c>
      <c r="X408" s="17">
        <f t="shared" si="1900"/>
        <v>6999</v>
      </c>
      <c r="Y408" s="17">
        <f t="shared" si="1900"/>
        <v>5180</v>
      </c>
      <c r="Z408" s="17">
        <f t="shared" si="1900"/>
        <v>12179</v>
      </c>
      <c r="AA408" s="17">
        <f t="shared" ref="AA408:AF408" si="1901">AA359+AA365</f>
        <v>0</v>
      </c>
      <c r="AB408" s="17">
        <f t="shared" si="1901"/>
        <v>12179</v>
      </c>
      <c r="AC408" s="17">
        <f t="shared" si="1901"/>
        <v>0</v>
      </c>
      <c r="AD408" s="17">
        <f t="shared" si="1901"/>
        <v>0</v>
      </c>
      <c r="AE408" s="17">
        <f t="shared" si="1901"/>
        <v>0</v>
      </c>
      <c r="AF408" s="17">
        <f t="shared" si="1901"/>
        <v>0</v>
      </c>
      <c r="AG408" s="17">
        <f t="shared" ref="AG408:AH408" si="1902">AG359+AG365</f>
        <v>0</v>
      </c>
      <c r="AH408" s="17">
        <f t="shared" si="1902"/>
        <v>0</v>
      </c>
      <c r="AI408" s="17">
        <f t="shared" ref="AI408:AJ408" si="1903">AI359+AI365</f>
        <v>0</v>
      </c>
      <c r="AJ408" s="17">
        <f t="shared" si="1903"/>
        <v>0</v>
      </c>
      <c r="AK408" s="17">
        <f t="shared" ref="AK408:AL408" si="1904">AK359+AK365</f>
        <v>5085</v>
      </c>
      <c r="AL408" s="17">
        <f t="shared" si="1904"/>
        <v>5085</v>
      </c>
      <c r="AM408" s="17">
        <f t="shared" ref="AM408:AN408" si="1905">AM359+AM365</f>
        <v>0</v>
      </c>
      <c r="AN408" s="17">
        <f t="shared" si="1905"/>
        <v>5085</v>
      </c>
      <c r="AO408" s="17">
        <f t="shared" ref="AO408:AP408" si="1906">AO359+AO365</f>
        <v>0</v>
      </c>
      <c r="AP408" s="17">
        <f t="shared" si="1906"/>
        <v>5085</v>
      </c>
      <c r="AQ408" s="17">
        <f t="shared" ref="AQ408:AR408" si="1907">AQ359+AQ365</f>
        <v>0</v>
      </c>
      <c r="AR408" s="17">
        <f t="shared" si="1907"/>
        <v>5085</v>
      </c>
      <c r="AS408" s="17">
        <f t="shared" ref="AS408:AT408" si="1908">AS359+AS365</f>
        <v>0</v>
      </c>
      <c r="AT408" s="17">
        <f t="shared" si="1908"/>
        <v>5085</v>
      </c>
      <c r="AU408" s="17">
        <f t="shared" ref="AU408:AV408" si="1909">AU359+AU365</f>
        <v>4496</v>
      </c>
      <c r="AV408" s="17">
        <f t="shared" si="1909"/>
        <v>9581</v>
      </c>
      <c r="AW408" s="17">
        <f t="shared" ref="AW408:AX408" si="1910">AW359+AW365</f>
        <v>0</v>
      </c>
      <c r="AX408" s="17">
        <f t="shared" si="1910"/>
        <v>9581</v>
      </c>
      <c r="AY408" s="17">
        <f t="shared" ref="AY408:AZ408" si="1911">AY359+AY365</f>
        <v>0</v>
      </c>
      <c r="AZ408" s="17">
        <f t="shared" si="1911"/>
        <v>9581</v>
      </c>
      <c r="BA408" s="17">
        <f t="shared" ref="BA408:BB408" si="1912">BA359+BA365</f>
        <v>0</v>
      </c>
      <c r="BB408" s="17">
        <f t="shared" si="1912"/>
        <v>9581</v>
      </c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</row>
    <row r="409" spans="1:114" ht="15.75">
      <c r="A409" s="8"/>
      <c r="B409" s="8"/>
      <c r="C409" s="8" t="s">
        <v>139</v>
      </c>
      <c r="D409" s="8"/>
      <c r="E409" s="8"/>
      <c r="F409" s="8"/>
      <c r="G409" s="57" t="s">
        <v>283</v>
      </c>
      <c r="H409" s="17">
        <f t="shared" ref="H409:N409" si="1913">H362+H378</f>
        <v>0</v>
      </c>
      <c r="I409" s="17">
        <f t="shared" si="1913"/>
        <v>238351</v>
      </c>
      <c r="J409" s="17">
        <f t="shared" si="1913"/>
        <v>238351</v>
      </c>
      <c r="K409" s="17">
        <f t="shared" si="1913"/>
        <v>229606</v>
      </c>
      <c r="L409" s="17">
        <f t="shared" si="1913"/>
        <v>467957</v>
      </c>
      <c r="M409" s="17">
        <f t="shared" si="1913"/>
        <v>246813</v>
      </c>
      <c r="N409" s="17">
        <f t="shared" si="1913"/>
        <v>714770</v>
      </c>
      <c r="O409" s="17">
        <f t="shared" ref="O409:T409" si="1914">O362+O378</f>
        <v>242576</v>
      </c>
      <c r="P409" s="17">
        <f t="shared" si="1914"/>
        <v>957346</v>
      </c>
      <c r="Q409" s="17">
        <f t="shared" si="1914"/>
        <v>219437</v>
      </c>
      <c r="R409" s="17">
        <f t="shared" si="1914"/>
        <v>1176783</v>
      </c>
      <c r="S409" s="17">
        <f t="shared" si="1914"/>
        <v>248003</v>
      </c>
      <c r="T409" s="17">
        <f t="shared" si="1914"/>
        <v>1424786</v>
      </c>
      <c r="U409" s="17">
        <f t="shared" ref="U409:Z409" si="1915">U362+U378</f>
        <v>285532</v>
      </c>
      <c r="V409" s="17">
        <f t="shared" si="1915"/>
        <v>1710318</v>
      </c>
      <c r="W409" s="17">
        <f t="shared" si="1915"/>
        <v>299264</v>
      </c>
      <c r="X409" s="17">
        <f t="shared" si="1915"/>
        <v>2009582</v>
      </c>
      <c r="Y409" s="17">
        <f t="shared" si="1915"/>
        <v>297832</v>
      </c>
      <c r="Z409" s="17">
        <f t="shared" si="1915"/>
        <v>2307414</v>
      </c>
      <c r="AA409" s="17">
        <f t="shared" ref="AA409:AF409" si="1916">AA362+AA378</f>
        <v>283572</v>
      </c>
      <c r="AB409" s="17">
        <f t="shared" si="1916"/>
        <v>2590986</v>
      </c>
      <c r="AC409" s="17">
        <f t="shared" si="1916"/>
        <v>262544</v>
      </c>
      <c r="AD409" s="17">
        <f t="shared" si="1916"/>
        <v>0</v>
      </c>
      <c r="AE409" s="17">
        <f t="shared" si="1916"/>
        <v>223893</v>
      </c>
      <c r="AF409" s="17">
        <f t="shared" si="1916"/>
        <v>223893</v>
      </c>
      <c r="AG409" s="17">
        <f t="shared" ref="AG409:AH409" si="1917">AG362+AG378</f>
        <v>410737</v>
      </c>
      <c r="AH409" s="17">
        <f t="shared" si="1917"/>
        <v>634630</v>
      </c>
      <c r="AI409" s="17">
        <f t="shared" ref="AI409:AJ409" si="1918">AI362+AI378</f>
        <v>287196</v>
      </c>
      <c r="AJ409" s="17">
        <f t="shared" si="1918"/>
        <v>921826</v>
      </c>
      <c r="AK409" s="17">
        <f t="shared" ref="AK409:AL409" si="1919">AK362+AK378</f>
        <v>375196</v>
      </c>
      <c r="AL409" s="17">
        <f t="shared" si="1919"/>
        <v>1297022</v>
      </c>
      <c r="AM409" s="17">
        <f t="shared" ref="AM409:AN409" si="1920">AM362+AM378</f>
        <v>343331</v>
      </c>
      <c r="AN409" s="17">
        <f t="shared" si="1920"/>
        <v>1640353</v>
      </c>
      <c r="AO409" s="17">
        <f t="shared" ref="AO409:AP409" si="1921">AO362+AO378</f>
        <v>331925</v>
      </c>
      <c r="AP409" s="17">
        <f t="shared" si="1921"/>
        <v>1972278</v>
      </c>
      <c r="AQ409" s="17">
        <f t="shared" ref="AQ409:AR409" si="1922">AQ362+AQ378</f>
        <v>314535</v>
      </c>
      <c r="AR409" s="17">
        <f t="shared" si="1922"/>
        <v>2286813</v>
      </c>
      <c r="AS409" s="17">
        <f t="shared" ref="AS409:AT409" si="1923">AS362+AS378</f>
        <v>285401</v>
      </c>
      <c r="AT409" s="17">
        <f t="shared" si="1923"/>
        <v>2572214</v>
      </c>
      <c r="AU409" s="17">
        <f t="shared" ref="AU409:AV409" si="1924">AU362+AU378</f>
        <v>264928</v>
      </c>
      <c r="AV409" s="17">
        <f t="shared" si="1924"/>
        <v>2837142</v>
      </c>
      <c r="AW409" s="17">
        <f t="shared" ref="AW409:AX409" si="1925">AW362+AW378</f>
        <v>247342</v>
      </c>
      <c r="AX409" s="17">
        <f t="shared" si="1925"/>
        <v>3084484</v>
      </c>
      <c r="AY409" s="17">
        <f t="shared" ref="AY409:AZ409" si="1926">AY362+AY378</f>
        <v>299582</v>
      </c>
      <c r="AZ409" s="17">
        <f t="shared" si="1926"/>
        <v>3384066</v>
      </c>
      <c r="BA409" s="17">
        <f t="shared" ref="BA409:BB409" si="1927">BA362+BA378</f>
        <v>583887</v>
      </c>
      <c r="BB409" s="17">
        <f t="shared" si="1927"/>
        <v>3967953</v>
      </c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</row>
    <row r="410" spans="1:114" ht="15.75">
      <c r="A410" s="8"/>
      <c r="B410" s="8"/>
      <c r="C410" s="8" t="s">
        <v>75</v>
      </c>
      <c r="D410" s="8"/>
      <c r="E410" s="8"/>
      <c r="F410" s="8"/>
      <c r="G410" s="57" t="s">
        <v>284</v>
      </c>
      <c r="H410" s="17">
        <f t="shared" ref="H410:N410" si="1928">H357-H408-H409</f>
        <v>0</v>
      </c>
      <c r="I410" s="17">
        <f t="shared" si="1928"/>
        <v>7381</v>
      </c>
      <c r="J410" s="17">
        <f t="shared" si="1928"/>
        <v>7381</v>
      </c>
      <c r="K410" s="17">
        <f t="shared" si="1928"/>
        <v>40483</v>
      </c>
      <c r="L410" s="17">
        <f t="shared" si="1928"/>
        <v>47864</v>
      </c>
      <c r="M410" s="17">
        <f t="shared" si="1928"/>
        <v>44914</v>
      </c>
      <c r="N410" s="17">
        <f t="shared" si="1928"/>
        <v>92778</v>
      </c>
      <c r="O410" s="17">
        <f t="shared" ref="O410:T410" si="1929">O357-O408-O409</f>
        <v>-1430</v>
      </c>
      <c r="P410" s="17">
        <f t="shared" si="1929"/>
        <v>91348</v>
      </c>
      <c r="Q410" s="17">
        <f t="shared" si="1929"/>
        <v>53426</v>
      </c>
      <c r="R410" s="17">
        <f t="shared" si="1929"/>
        <v>144774</v>
      </c>
      <c r="S410" s="17">
        <f t="shared" si="1929"/>
        <v>6394</v>
      </c>
      <c r="T410" s="17">
        <f t="shared" si="1929"/>
        <v>151168</v>
      </c>
      <c r="U410" s="17">
        <f t="shared" ref="U410:Z410" si="1930">U357-U408-U409</f>
        <v>1360</v>
      </c>
      <c r="V410" s="17">
        <f t="shared" si="1930"/>
        <v>152528</v>
      </c>
      <c r="W410" s="17">
        <f t="shared" si="1930"/>
        <v>5997</v>
      </c>
      <c r="X410" s="17">
        <f t="shared" si="1930"/>
        <v>158525</v>
      </c>
      <c r="Y410" s="17">
        <f t="shared" si="1930"/>
        <v>81432</v>
      </c>
      <c r="Z410" s="17">
        <f t="shared" si="1930"/>
        <v>239957</v>
      </c>
      <c r="AA410" s="17">
        <f t="shared" ref="AA410:AF410" si="1931">AA357-AA408-AA409</f>
        <v>154615</v>
      </c>
      <c r="AB410" s="17">
        <f t="shared" si="1931"/>
        <v>394572</v>
      </c>
      <c r="AC410" s="17">
        <f t="shared" si="1931"/>
        <v>-8662</v>
      </c>
      <c r="AD410" s="17">
        <f t="shared" si="1931"/>
        <v>0</v>
      </c>
      <c r="AE410" s="17">
        <f t="shared" si="1931"/>
        <v>201479</v>
      </c>
      <c r="AF410" s="17">
        <f t="shared" si="1931"/>
        <v>201479</v>
      </c>
      <c r="AG410" s="17">
        <f t="shared" ref="AG410:AH410" si="1932">AG357-AG408-AG409</f>
        <v>91833</v>
      </c>
      <c r="AH410" s="17">
        <f t="shared" si="1932"/>
        <v>293312</v>
      </c>
      <c r="AI410" s="17">
        <f t="shared" ref="AI410:AJ410" si="1933">AI357-AI408-AI409</f>
        <v>83609</v>
      </c>
      <c r="AJ410" s="17">
        <f t="shared" si="1933"/>
        <v>376921</v>
      </c>
      <c r="AK410" s="17">
        <f t="shared" ref="AK410:AL410" si="1934">AK357-AK408-AK409</f>
        <v>317291</v>
      </c>
      <c r="AL410" s="17">
        <f t="shared" si="1934"/>
        <v>694212</v>
      </c>
      <c r="AM410" s="17">
        <f t="shared" ref="AM410:AN410" si="1935">AM357-AM408-AM409</f>
        <v>137269</v>
      </c>
      <c r="AN410" s="17">
        <f t="shared" si="1935"/>
        <v>831481</v>
      </c>
      <c r="AO410" s="17">
        <f t="shared" ref="AO410:AP410" si="1936">AO357-AO408-AO409</f>
        <v>139456</v>
      </c>
      <c r="AP410" s="17">
        <f t="shared" si="1936"/>
        <v>970937</v>
      </c>
      <c r="AQ410" s="17">
        <f t="shared" ref="AQ410:AR410" si="1937">AQ357-AQ408-AQ409</f>
        <v>235870</v>
      </c>
      <c r="AR410" s="17">
        <f t="shared" si="1937"/>
        <v>1206807</v>
      </c>
      <c r="AS410" s="17">
        <f t="shared" ref="AS410:AT410" si="1938">AS357-AS408-AS409</f>
        <v>373501</v>
      </c>
      <c r="AT410" s="17">
        <f t="shared" si="1938"/>
        <v>1580308</v>
      </c>
      <c r="AU410" s="17">
        <f t="shared" ref="AU410:AV410" si="1939">AU357-AU408-AU409</f>
        <v>164393</v>
      </c>
      <c r="AV410" s="17">
        <f t="shared" si="1939"/>
        <v>1744701</v>
      </c>
      <c r="AW410" s="17">
        <f t="shared" ref="AW410:AX410" si="1940">AW357-AW408-AW409</f>
        <v>89504</v>
      </c>
      <c r="AX410" s="17">
        <f t="shared" si="1940"/>
        <v>1834205</v>
      </c>
      <c r="AY410" s="17">
        <f t="shared" ref="AY410:AZ410" si="1941">AY357-AY408-AY409</f>
        <v>201803</v>
      </c>
      <c r="AZ410" s="17">
        <f t="shared" si="1941"/>
        <v>2036008</v>
      </c>
      <c r="BA410" s="17">
        <f t="shared" ref="BA410:BB410" si="1942">BA357-BA408-BA409</f>
        <v>13012</v>
      </c>
      <c r="BB410" s="17">
        <f t="shared" si="1942"/>
        <v>2049020</v>
      </c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</row>
    <row r="411" spans="1:114" ht="15.75">
      <c r="A411" s="8">
        <v>8904</v>
      </c>
      <c r="B411" s="8" t="s">
        <v>24</v>
      </c>
      <c r="C411" s="8"/>
      <c r="D411" s="8"/>
      <c r="E411" s="8"/>
      <c r="F411" s="8"/>
      <c r="G411" s="57" t="s">
        <v>285</v>
      </c>
      <c r="H411" s="17">
        <f t="shared" ref="H411:N411" si="1943">+H130+H357</f>
        <v>0</v>
      </c>
      <c r="I411" s="17">
        <f t="shared" si="1943"/>
        <v>2831652</v>
      </c>
      <c r="J411" s="17">
        <f t="shared" si="1943"/>
        <v>2831652</v>
      </c>
      <c r="K411" s="17">
        <f t="shared" si="1943"/>
        <v>3135284</v>
      </c>
      <c r="L411" s="17">
        <f t="shared" si="1943"/>
        <v>5966936</v>
      </c>
      <c r="M411" s="17">
        <f t="shared" si="1943"/>
        <v>3274144</v>
      </c>
      <c r="N411" s="17">
        <f t="shared" si="1943"/>
        <v>9241080</v>
      </c>
      <c r="O411" s="17">
        <f t="shared" ref="O411:T411" si="1944">+O130+O357</f>
        <v>3038945</v>
      </c>
      <c r="P411" s="17">
        <f t="shared" si="1944"/>
        <v>12280025</v>
      </c>
      <c r="Q411" s="17">
        <f t="shared" si="1944"/>
        <v>2844144</v>
      </c>
      <c r="R411" s="17">
        <f t="shared" si="1944"/>
        <v>15124169</v>
      </c>
      <c r="S411" s="17">
        <f t="shared" si="1944"/>
        <v>2582059</v>
      </c>
      <c r="T411" s="17">
        <f t="shared" si="1944"/>
        <v>17706228</v>
      </c>
      <c r="U411" s="17">
        <f t="shared" ref="U411:Z411" si="1945">+U130+U357</f>
        <v>2665659</v>
      </c>
      <c r="V411" s="17">
        <f t="shared" si="1945"/>
        <v>20371887</v>
      </c>
      <c r="W411" s="17">
        <f t="shared" si="1945"/>
        <v>2359647</v>
      </c>
      <c r="X411" s="17">
        <f t="shared" si="1945"/>
        <v>22731534</v>
      </c>
      <c r="Y411" s="17">
        <f t="shared" si="1945"/>
        <v>2814225</v>
      </c>
      <c r="Z411" s="17">
        <f t="shared" si="1945"/>
        <v>25545759</v>
      </c>
      <c r="AA411" s="17">
        <f t="shared" ref="AA411:AF411" si="1946">+AA130+AA357</f>
        <v>2934972</v>
      </c>
      <c r="AB411" s="17">
        <f t="shared" si="1946"/>
        <v>28480731</v>
      </c>
      <c r="AC411" s="17">
        <f t="shared" si="1946"/>
        <v>2916029</v>
      </c>
      <c r="AD411" s="17">
        <f t="shared" si="1946"/>
        <v>0</v>
      </c>
      <c r="AE411" s="17">
        <f t="shared" si="1946"/>
        <v>2476178</v>
      </c>
      <c r="AF411" s="17">
        <f t="shared" si="1946"/>
        <v>2476178</v>
      </c>
      <c r="AG411" s="17">
        <f t="shared" ref="AG411:AH411" si="1947">+AG130+AG357</f>
        <v>2628827</v>
      </c>
      <c r="AH411" s="17">
        <f t="shared" si="1947"/>
        <v>5105005</v>
      </c>
      <c r="AI411" s="17">
        <f t="shared" ref="AI411:AJ411" si="1948">+AI130+AI357</f>
        <v>2332917</v>
      </c>
      <c r="AJ411" s="17">
        <f t="shared" si="1948"/>
        <v>7437922</v>
      </c>
      <c r="AK411" s="17">
        <f t="shared" ref="AK411:AL411" si="1949">+AK130+AK357</f>
        <v>3087810</v>
      </c>
      <c r="AL411" s="17">
        <f t="shared" si="1949"/>
        <v>10525732</v>
      </c>
      <c r="AM411" s="17">
        <f t="shared" ref="AM411:AN411" si="1950">+AM130+AM357</f>
        <v>2101272</v>
      </c>
      <c r="AN411" s="17">
        <f t="shared" si="1950"/>
        <v>12627004</v>
      </c>
      <c r="AO411" s="17">
        <f t="shared" ref="AO411:AP411" si="1951">+AO130+AO357</f>
        <v>2025573</v>
      </c>
      <c r="AP411" s="17">
        <f t="shared" si="1951"/>
        <v>14652577</v>
      </c>
      <c r="AQ411" s="17">
        <f t="shared" ref="AQ411:AR411" si="1952">+AQ130+AQ357</f>
        <v>2032739</v>
      </c>
      <c r="AR411" s="17">
        <f t="shared" si="1952"/>
        <v>16685316</v>
      </c>
      <c r="AS411" s="17">
        <f t="shared" ref="AS411:AT411" si="1953">+AS130+AS357</f>
        <v>2149629</v>
      </c>
      <c r="AT411" s="17">
        <f t="shared" si="1953"/>
        <v>18834945</v>
      </c>
      <c r="AU411" s="17">
        <f t="shared" ref="AU411:AV411" si="1954">+AU130+AU357</f>
        <v>2505115</v>
      </c>
      <c r="AV411" s="17">
        <f t="shared" si="1954"/>
        <v>21340060</v>
      </c>
      <c r="AW411" s="17">
        <f t="shared" ref="AW411:AX411" si="1955">+AW130+AW357</f>
        <v>2260492</v>
      </c>
      <c r="AX411" s="17">
        <f t="shared" si="1955"/>
        <v>23600552</v>
      </c>
      <c r="AY411" s="17">
        <f t="shared" ref="AY411:AZ411" si="1956">+AY130+AY357</f>
        <v>2599437.5</v>
      </c>
      <c r="AZ411" s="17">
        <f t="shared" si="1956"/>
        <v>26199989.5</v>
      </c>
      <c r="BA411" s="17">
        <f t="shared" ref="BA411:BB411" si="1957">+BA130+BA357</f>
        <v>2207698</v>
      </c>
      <c r="BB411" s="17">
        <f t="shared" si="1957"/>
        <v>28407687.5</v>
      </c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</row>
    <row r="412" spans="1:114" ht="15.75">
      <c r="A412" s="8"/>
      <c r="B412" s="8" t="s">
        <v>22</v>
      </c>
      <c r="C412" s="8"/>
      <c r="D412" s="8"/>
      <c r="E412" s="8"/>
      <c r="F412" s="8"/>
      <c r="G412" s="57" t="s">
        <v>286</v>
      </c>
      <c r="H412" s="17">
        <f t="shared" ref="H412:N412" si="1958">+H77</f>
        <v>0</v>
      </c>
      <c r="I412" s="17">
        <f t="shared" si="1958"/>
        <v>3708</v>
      </c>
      <c r="J412" s="17">
        <f t="shared" si="1958"/>
        <v>3708</v>
      </c>
      <c r="K412" s="17">
        <f t="shared" si="1958"/>
        <v>14859</v>
      </c>
      <c r="L412" s="17">
        <f t="shared" si="1958"/>
        <v>18567</v>
      </c>
      <c r="M412" s="17">
        <f t="shared" si="1958"/>
        <v>3549</v>
      </c>
      <c r="N412" s="17">
        <f t="shared" si="1958"/>
        <v>22116</v>
      </c>
      <c r="O412" s="17">
        <f t="shared" ref="O412:T412" si="1959">+O77</f>
        <v>3549</v>
      </c>
      <c r="P412" s="17">
        <f t="shared" si="1959"/>
        <v>25665</v>
      </c>
      <c r="Q412" s="17">
        <f t="shared" si="1959"/>
        <v>3549</v>
      </c>
      <c r="R412" s="17">
        <f t="shared" si="1959"/>
        <v>29214</v>
      </c>
      <c r="S412" s="17">
        <f t="shared" si="1959"/>
        <v>3549</v>
      </c>
      <c r="T412" s="17">
        <f t="shared" si="1959"/>
        <v>32763</v>
      </c>
      <c r="U412" s="17">
        <f t="shared" ref="U412:Z412" si="1960">+U77</f>
        <v>3549</v>
      </c>
      <c r="V412" s="17">
        <f t="shared" si="1960"/>
        <v>36312</v>
      </c>
      <c r="W412" s="17">
        <f t="shared" si="1960"/>
        <v>9509</v>
      </c>
      <c r="X412" s="17">
        <f t="shared" si="1960"/>
        <v>45821</v>
      </c>
      <c r="Y412" s="17">
        <f t="shared" si="1960"/>
        <v>2435696</v>
      </c>
      <c r="Z412" s="17">
        <f t="shared" si="1960"/>
        <v>2481517</v>
      </c>
      <c r="AA412" s="17">
        <f t="shared" ref="AA412:AF412" si="1961">+AA77</f>
        <v>89277</v>
      </c>
      <c r="AB412" s="17">
        <f t="shared" si="1961"/>
        <v>2570794</v>
      </c>
      <c r="AC412" s="17">
        <f t="shared" si="1961"/>
        <v>93670</v>
      </c>
      <c r="AD412" s="17">
        <f t="shared" si="1961"/>
        <v>0</v>
      </c>
      <c r="AE412" s="17">
        <f t="shared" si="1961"/>
        <v>3409</v>
      </c>
      <c r="AF412" s="17">
        <f t="shared" si="1961"/>
        <v>3409</v>
      </c>
      <c r="AG412" s="17">
        <f t="shared" ref="AG412:AH412" si="1962">+AG77</f>
        <v>3409</v>
      </c>
      <c r="AH412" s="17">
        <f t="shared" si="1962"/>
        <v>6818</v>
      </c>
      <c r="AI412" s="17">
        <f t="shared" ref="AI412:AJ412" si="1963">+AI77</f>
        <v>3409</v>
      </c>
      <c r="AJ412" s="17">
        <f t="shared" si="1963"/>
        <v>10227</v>
      </c>
      <c r="AK412" s="17">
        <f t="shared" ref="AK412:AL412" si="1964">+AK77</f>
        <v>3409</v>
      </c>
      <c r="AL412" s="17">
        <f t="shared" si="1964"/>
        <v>13636</v>
      </c>
      <c r="AM412" s="17">
        <f t="shared" ref="AM412:AN412" si="1965">+AM77</f>
        <v>3407</v>
      </c>
      <c r="AN412" s="17">
        <f t="shared" si="1965"/>
        <v>17043</v>
      </c>
      <c r="AO412" s="17">
        <f t="shared" ref="AO412:AP412" si="1966">+AO77</f>
        <v>3385</v>
      </c>
      <c r="AP412" s="17">
        <f t="shared" si="1966"/>
        <v>20428</v>
      </c>
      <c r="AQ412" s="17">
        <f t="shared" ref="AQ412:AR412" si="1967">+AQ77</f>
        <v>3383</v>
      </c>
      <c r="AR412" s="17">
        <f t="shared" si="1967"/>
        <v>23811</v>
      </c>
      <c r="AS412" s="17">
        <f t="shared" ref="AS412:AT412" si="1968">+AS77</f>
        <v>3409</v>
      </c>
      <c r="AT412" s="17">
        <f t="shared" si="1968"/>
        <v>27220</v>
      </c>
      <c r="AU412" s="17">
        <f t="shared" ref="AU412:AV412" si="1969">+AU77</f>
        <v>0</v>
      </c>
      <c r="AV412" s="17">
        <f t="shared" si="1969"/>
        <v>27220</v>
      </c>
      <c r="AW412" s="17">
        <f t="shared" ref="AW412:AX412" si="1970">+AW77</f>
        <v>3409</v>
      </c>
      <c r="AX412" s="17">
        <f t="shared" si="1970"/>
        <v>30629</v>
      </c>
      <c r="AY412" s="17">
        <f t="shared" ref="AY412:AZ412" si="1971">+AY77</f>
        <v>3409</v>
      </c>
      <c r="AZ412" s="17">
        <f t="shared" si="1971"/>
        <v>34038</v>
      </c>
      <c r="BA412" s="17">
        <f t="shared" ref="BA412:BB412" si="1972">+BA77</f>
        <v>3409</v>
      </c>
      <c r="BB412" s="17">
        <f t="shared" si="1972"/>
        <v>37447</v>
      </c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</row>
    <row r="413" spans="1:114" ht="18">
      <c r="A413" s="98" t="s">
        <v>287</v>
      </c>
      <c r="B413" s="98"/>
      <c r="C413" s="98"/>
      <c r="D413" s="98"/>
      <c r="E413" s="98"/>
      <c r="F413" s="98"/>
      <c r="G413" s="52" t="s">
        <v>288</v>
      </c>
      <c r="H413" s="17">
        <f t="shared" ref="H413:N413" si="1973">H8-H46</f>
        <v>0</v>
      </c>
      <c r="I413" s="17">
        <f t="shared" si="1973"/>
        <v>-1667317</v>
      </c>
      <c r="J413" s="17">
        <f t="shared" si="1973"/>
        <v>-1667317</v>
      </c>
      <c r="K413" s="17">
        <f t="shared" si="1973"/>
        <v>-2160967</v>
      </c>
      <c r="L413" s="17">
        <f t="shared" si="1973"/>
        <v>-3828284</v>
      </c>
      <c r="M413" s="17">
        <f t="shared" si="1973"/>
        <v>-2361575</v>
      </c>
      <c r="N413" s="17">
        <f t="shared" si="1973"/>
        <v>-6189859</v>
      </c>
      <c r="O413" s="17">
        <f t="shared" ref="O413:T413" si="1974">O8-O46</f>
        <v>-1978477</v>
      </c>
      <c r="P413" s="17">
        <f t="shared" si="1974"/>
        <v>-8168336</v>
      </c>
      <c r="Q413" s="17">
        <f t="shared" si="1974"/>
        <v>-1812963</v>
      </c>
      <c r="R413" s="17">
        <f t="shared" si="1974"/>
        <v>-9981299</v>
      </c>
      <c r="S413" s="17">
        <f t="shared" si="1974"/>
        <v>-1476294</v>
      </c>
      <c r="T413" s="17">
        <f t="shared" si="1974"/>
        <v>-11457593</v>
      </c>
      <c r="U413" s="17">
        <f t="shared" ref="U413:Z413" si="1975">U8-U46</f>
        <v>-1520520</v>
      </c>
      <c r="V413" s="17">
        <f t="shared" si="1975"/>
        <v>-12978113</v>
      </c>
      <c r="W413" s="17">
        <f t="shared" si="1975"/>
        <v>-1350347</v>
      </c>
      <c r="X413" s="17">
        <f t="shared" si="1975"/>
        <v>-14328460</v>
      </c>
      <c r="Y413" s="17">
        <f t="shared" si="1975"/>
        <v>-4229116</v>
      </c>
      <c r="Z413" s="17">
        <f t="shared" si="1975"/>
        <v>-18557576</v>
      </c>
      <c r="AA413" s="17">
        <f t="shared" ref="AA413:AF413" si="1976">AA8-AA46</f>
        <v>-1888779</v>
      </c>
      <c r="AB413" s="17">
        <f t="shared" si="1976"/>
        <v>-20446355</v>
      </c>
      <c r="AC413" s="17">
        <f t="shared" si="1976"/>
        <v>-1963633</v>
      </c>
      <c r="AD413" s="17">
        <f t="shared" si="1976"/>
        <v>0</v>
      </c>
      <c r="AE413" s="17">
        <f t="shared" si="1976"/>
        <v>-2479587</v>
      </c>
      <c r="AF413" s="17">
        <f t="shared" si="1976"/>
        <v>-2479587</v>
      </c>
      <c r="AG413" s="17">
        <f t="shared" ref="AG413:AH413" si="1977">AG8-AG46</f>
        <v>-2632236</v>
      </c>
      <c r="AH413" s="17">
        <f t="shared" si="1977"/>
        <v>-5111823</v>
      </c>
      <c r="AI413" s="17">
        <f t="shared" ref="AI413:AJ413" si="1978">AI8-AI46</f>
        <v>-2336326</v>
      </c>
      <c r="AJ413" s="17">
        <f t="shared" si="1978"/>
        <v>-7448149</v>
      </c>
      <c r="AK413" s="17">
        <f t="shared" ref="AK413:AL413" si="1979">AK8-AK46</f>
        <v>-3091219</v>
      </c>
      <c r="AL413" s="17">
        <f t="shared" si="1979"/>
        <v>-10539368</v>
      </c>
      <c r="AM413" s="17">
        <f t="shared" ref="AM413:AN413" si="1980">AM8-AM46</f>
        <v>-2104679</v>
      </c>
      <c r="AN413" s="17">
        <f t="shared" si="1980"/>
        <v>-12644047</v>
      </c>
      <c r="AO413" s="17">
        <f t="shared" ref="AO413:AP413" si="1981">AO8-AO46</f>
        <v>-2028958</v>
      </c>
      <c r="AP413" s="17">
        <f t="shared" si="1981"/>
        <v>-14673005</v>
      </c>
      <c r="AQ413" s="17">
        <f t="shared" ref="AQ413:AR413" si="1982">AQ8-AQ46</f>
        <v>-2036122</v>
      </c>
      <c r="AR413" s="17">
        <f t="shared" si="1982"/>
        <v>-16709127</v>
      </c>
      <c r="AS413" s="17">
        <f t="shared" ref="AS413:AT413" si="1983">AS8-AS46</f>
        <v>-2153038</v>
      </c>
      <c r="AT413" s="17">
        <f t="shared" si="1983"/>
        <v>-18862165</v>
      </c>
      <c r="AU413" s="17">
        <f t="shared" ref="AU413:AV413" si="1984">AU8-AU46</f>
        <v>-2505115</v>
      </c>
      <c r="AV413" s="17">
        <f t="shared" si="1984"/>
        <v>-21367280</v>
      </c>
      <c r="AW413" s="17">
        <f t="shared" ref="AW413:AX413" si="1985">AW8-AW46</f>
        <v>-2263901</v>
      </c>
      <c r="AX413" s="17">
        <f t="shared" si="1985"/>
        <v>-23631181</v>
      </c>
      <c r="AY413" s="17">
        <f t="shared" ref="AY413:AZ413" si="1986">AY8-AY46</f>
        <v>-2602846.5</v>
      </c>
      <c r="AZ413" s="17">
        <f t="shared" si="1986"/>
        <v>-26234027.5</v>
      </c>
      <c r="BA413" s="17">
        <f t="shared" ref="BA413:BB413" si="1987">BA8-BA46</f>
        <v>-2211107</v>
      </c>
      <c r="BB413" s="17">
        <f t="shared" si="1987"/>
        <v>-28445134.5</v>
      </c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</row>
    <row r="414" spans="1:114" ht="15.75">
      <c r="A414" s="24"/>
      <c r="B414" s="24" t="s">
        <v>71</v>
      </c>
      <c r="C414" s="24"/>
      <c r="D414" s="24"/>
      <c r="E414" s="24"/>
      <c r="F414" s="24"/>
      <c r="G414" s="57" t="s">
        <v>289</v>
      </c>
      <c r="H414" s="17">
        <f t="shared" ref="H414:J415" si="1988">+H43-H411</f>
        <v>0</v>
      </c>
      <c r="I414" s="17">
        <f t="shared" si="1988"/>
        <v>-1821061</v>
      </c>
      <c r="J414" s="17">
        <f t="shared" si="1988"/>
        <v>-1821061</v>
      </c>
      <c r="K414" s="17">
        <f t="shared" ref="K414:N415" si="1989">+K43-K411</f>
        <v>-2341120</v>
      </c>
      <c r="L414" s="17">
        <f t="shared" si="1989"/>
        <v>-4162181</v>
      </c>
      <c r="M414" s="17">
        <f t="shared" si="1989"/>
        <v>-2488346</v>
      </c>
      <c r="N414" s="17">
        <f t="shared" si="1989"/>
        <v>-6650527</v>
      </c>
      <c r="O414" s="17">
        <f t="shared" ref="O414:R415" si="1990">+O43-O411</f>
        <v>-2106522</v>
      </c>
      <c r="P414" s="17">
        <f t="shared" si="1990"/>
        <v>-8757049</v>
      </c>
      <c r="Q414" s="17">
        <f t="shared" si="1990"/>
        <v>-1930284</v>
      </c>
      <c r="R414" s="17">
        <f t="shared" si="1990"/>
        <v>-10687333</v>
      </c>
      <c r="S414" s="17">
        <f t="shared" ref="S414:V415" si="1991">+S43-S411</f>
        <v>-1694884</v>
      </c>
      <c r="T414" s="17">
        <f t="shared" si="1991"/>
        <v>-12382217</v>
      </c>
      <c r="U414" s="17">
        <f t="shared" si="1991"/>
        <v>-1673575</v>
      </c>
      <c r="V414" s="17">
        <f t="shared" si="1991"/>
        <v>-14055792</v>
      </c>
      <c r="W414" s="17">
        <f t="shared" ref="W414:Z415" si="1992">+W43-W411</f>
        <v>-1491688</v>
      </c>
      <c r="X414" s="17">
        <f t="shared" si="1992"/>
        <v>-15547480</v>
      </c>
      <c r="Y414" s="17">
        <f t="shared" si="1992"/>
        <v>-1928133</v>
      </c>
      <c r="Z414" s="17">
        <f t="shared" si="1992"/>
        <v>-17475613</v>
      </c>
      <c r="AA414" s="17">
        <f t="shared" ref="AA414:AD415" si="1993">+AA43-AA411</f>
        <v>-1953319</v>
      </c>
      <c r="AB414" s="17">
        <f t="shared" si="1993"/>
        <v>-19428932</v>
      </c>
      <c r="AC414" s="17">
        <f t="shared" si="1993"/>
        <v>-2060819</v>
      </c>
      <c r="AD414" s="17">
        <f t="shared" si="1993"/>
        <v>0</v>
      </c>
      <c r="AE414" s="17">
        <f t="shared" ref="AE414:AH415" si="1994">+AE43-AE411</f>
        <v>-2476178</v>
      </c>
      <c r="AF414" s="17">
        <f t="shared" si="1994"/>
        <v>-2476178</v>
      </c>
      <c r="AG414" s="17">
        <f t="shared" si="1994"/>
        <v>-2628827</v>
      </c>
      <c r="AH414" s="17">
        <f t="shared" si="1994"/>
        <v>-5105005</v>
      </c>
      <c r="AI414" s="17">
        <f t="shared" ref="AI414:AJ414" si="1995">+AI43-AI411</f>
        <v>-2332917</v>
      </c>
      <c r="AJ414" s="17">
        <f t="shared" si="1995"/>
        <v>-7437922</v>
      </c>
      <c r="AK414" s="17">
        <f t="shared" ref="AK414:AL414" si="1996">+AK43-AK411</f>
        <v>-3087810</v>
      </c>
      <c r="AL414" s="17">
        <f t="shared" si="1996"/>
        <v>-10525732</v>
      </c>
      <c r="AM414" s="17">
        <f t="shared" ref="AM414:AN414" si="1997">+AM43-AM411</f>
        <v>-2101272</v>
      </c>
      <c r="AN414" s="17">
        <f t="shared" si="1997"/>
        <v>-12627004</v>
      </c>
      <c r="AO414" s="17">
        <f t="shared" ref="AO414:AP414" si="1998">+AO43-AO411</f>
        <v>-2025573</v>
      </c>
      <c r="AP414" s="17">
        <f t="shared" si="1998"/>
        <v>-14652577</v>
      </c>
      <c r="AQ414" s="17">
        <f t="shared" ref="AQ414:AR414" si="1999">+AQ43-AQ411</f>
        <v>-2032739</v>
      </c>
      <c r="AR414" s="17">
        <f t="shared" si="1999"/>
        <v>-16685316</v>
      </c>
      <c r="AS414" s="17">
        <f t="shared" ref="AS414:AT414" si="2000">+AS43-AS411</f>
        <v>-2149629</v>
      </c>
      <c r="AT414" s="17">
        <f t="shared" si="2000"/>
        <v>-18834945</v>
      </c>
      <c r="AU414" s="17">
        <f t="shared" ref="AU414:AV414" si="2001">+AU43-AU411</f>
        <v>-2505115</v>
      </c>
      <c r="AV414" s="17">
        <f t="shared" si="2001"/>
        <v>-21340060</v>
      </c>
      <c r="AW414" s="17">
        <f t="shared" ref="AW414:AX414" si="2002">+AW43-AW411</f>
        <v>-2260492</v>
      </c>
      <c r="AX414" s="17">
        <f t="shared" si="2002"/>
        <v>-23600552</v>
      </c>
      <c r="AY414" s="17">
        <f t="shared" ref="AY414:AZ414" si="2003">+AY43-AY411</f>
        <v>-2599437.5</v>
      </c>
      <c r="AZ414" s="17">
        <f t="shared" si="2003"/>
        <v>-26199989.5</v>
      </c>
      <c r="BA414" s="17">
        <f t="shared" ref="BA414:BB414" si="2004">+BA43-BA411</f>
        <v>-2207698</v>
      </c>
      <c r="BB414" s="17">
        <f t="shared" si="2004"/>
        <v>-28407687.5</v>
      </c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</row>
    <row r="415" spans="1:114" ht="15.75">
      <c r="A415" s="24"/>
      <c r="B415" s="24">
        <v>11</v>
      </c>
      <c r="C415" s="24"/>
      <c r="D415" s="24"/>
      <c r="E415" s="24"/>
      <c r="F415" s="24"/>
      <c r="G415" s="57" t="s">
        <v>290</v>
      </c>
      <c r="H415" s="17">
        <f t="shared" si="1988"/>
        <v>0</v>
      </c>
      <c r="I415" s="17">
        <f t="shared" si="1988"/>
        <v>153744</v>
      </c>
      <c r="J415" s="17">
        <f t="shared" si="1988"/>
        <v>153744</v>
      </c>
      <c r="K415" s="17">
        <f t="shared" si="1989"/>
        <v>101695</v>
      </c>
      <c r="L415" s="17">
        <f t="shared" si="1989"/>
        <v>255439</v>
      </c>
      <c r="M415" s="17">
        <f t="shared" si="1989"/>
        <v>121609</v>
      </c>
      <c r="N415" s="17">
        <f t="shared" si="1989"/>
        <v>377048</v>
      </c>
      <c r="O415" s="17">
        <f t="shared" si="1990"/>
        <v>128045</v>
      </c>
      <c r="P415" s="17">
        <f t="shared" si="1990"/>
        <v>505093</v>
      </c>
      <c r="Q415" s="17">
        <f t="shared" si="1990"/>
        <v>117321</v>
      </c>
      <c r="R415" s="17">
        <f t="shared" si="1990"/>
        <v>622414</v>
      </c>
      <c r="S415" s="17">
        <f t="shared" si="1991"/>
        <v>136083</v>
      </c>
      <c r="T415" s="17">
        <f t="shared" si="1991"/>
        <v>758497</v>
      </c>
      <c r="U415" s="17">
        <f t="shared" si="1991"/>
        <v>153055</v>
      </c>
      <c r="V415" s="17">
        <f t="shared" si="1991"/>
        <v>911552</v>
      </c>
      <c r="W415" s="17">
        <f t="shared" si="1992"/>
        <v>122299</v>
      </c>
      <c r="X415" s="17">
        <f t="shared" si="1992"/>
        <v>1033851</v>
      </c>
      <c r="Y415" s="17">
        <f t="shared" si="1992"/>
        <v>-2300983</v>
      </c>
      <c r="Z415" s="17">
        <f t="shared" si="1992"/>
        <v>-1267132</v>
      </c>
      <c r="AA415" s="17">
        <f t="shared" si="1993"/>
        <v>64540</v>
      </c>
      <c r="AB415" s="17">
        <f t="shared" si="1993"/>
        <v>-1202592</v>
      </c>
      <c r="AC415" s="17">
        <f t="shared" si="1993"/>
        <v>40342</v>
      </c>
      <c r="AD415" s="17">
        <f t="shared" si="1993"/>
        <v>0</v>
      </c>
      <c r="AE415" s="17">
        <f t="shared" si="1994"/>
        <v>-3409</v>
      </c>
      <c r="AF415" s="17">
        <f t="shared" si="1994"/>
        <v>-3409</v>
      </c>
      <c r="AG415" s="17">
        <f t="shared" si="1994"/>
        <v>-3409</v>
      </c>
      <c r="AH415" s="17">
        <f t="shared" si="1994"/>
        <v>-6818</v>
      </c>
      <c r="AI415" s="17">
        <f t="shared" ref="AI415:AJ415" si="2005">+AI44-AI412</f>
        <v>-3409</v>
      </c>
      <c r="AJ415" s="17">
        <f t="shared" si="2005"/>
        <v>-10227</v>
      </c>
      <c r="AK415" s="17">
        <f t="shared" ref="AK415:AL415" si="2006">+AK44-AK412</f>
        <v>-3409</v>
      </c>
      <c r="AL415" s="17">
        <f t="shared" si="2006"/>
        <v>-13636</v>
      </c>
      <c r="AM415" s="17">
        <f t="shared" ref="AM415:AN415" si="2007">+AM44-AM412</f>
        <v>-3407</v>
      </c>
      <c r="AN415" s="17">
        <f t="shared" si="2007"/>
        <v>-17043</v>
      </c>
      <c r="AO415" s="17">
        <f t="shared" ref="AO415:AP415" si="2008">+AO44-AO412</f>
        <v>-3385</v>
      </c>
      <c r="AP415" s="17">
        <f t="shared" si="2008"/>
        <v>-20428</v>
      </c>
      <c r="AQ415" s="17">
        <f t="shared" ref="AQ415:AR415" si="2009">+AQ44-AQ412</f>
        <v>-3383</v>
      </c>
      <c r="AR415" s="17">
        <f t="shared" si="2009"/>
        <v>-23811</v>
      </c>
      <c r="AS415" s="17">
        <f t="shared" ref="AS415:AT415" si="2010">+AS44-AS412</f>
        <v>-3409</v>
      </c>
      <c r="AT415" s="17">
        <f t="shared" si="2010"/>
        <v>-27220</v>
      </c>
      <c r="AU415" s="17">
        <f t="shared" ref="AU415:AV415" si="2011">+AU44-AU412</f>
        <v>0</v>
      </c>
      <c r="AV415" s="17">
        <f t="shared" si="2011"/>
        <v>-27220</v>
      </c>
      <c r="AW415" s="17">
        <f t="shared" ref="AW415:AX415" si="2012">+AW44-AW412</f>
        <v>-3409</v>
      </c>
      <c r="AX415" s="17">
        <f t="shared" si="2012"/>
        <v>-30629</v>
      </c>
      <c r="AY415" s="17">
        <f t="shared" ref="AY415:AZ415" si="2013">+AY44-AY412</f>
        <v>-3409</v>
      </c>
      <c r="AZ415" s="17">
        <f t="shared" si="2013"/>
        <v>-34038</v>
      </c>
      <c r="BA415" s="17">
        <f t="shared" ref="BA415:BB415" si="2014">+BA44-BA412</f>
        <v>-3409</v>
      </c>
      <c r="BB415" s="17">
        <f t="shared" si="2014"/>
        <v>-37447</v>
      </c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</row>
    <row r="416" spans="1:114" s="30" customFormat="1">
      <c r="A416" s="7"/>
      <c r="B416" s="7"/>
      <c r="C416" s="7"/>
      <c r="D416" s="7"/>
      <c r="E416" s="7"/>
      <c r="F416" s="7"/>
      <c r="G416" s="35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72"/>
      <c r="AB416" s="72"/>
      <c r="AC416" s="72"/>
      <c r="AD416" s="72"/>
      <c r="AE416" s="72"/>
      <c r="AF416" s="72"/>
      <c r="AG416" s="72"/>
      <c r="AH416" s="72"/>
      <c r="AI416" s="72"/>
      <c r="AJ416" s="72"/>
      <c r="AK416" s="72"/>
      <c r="AL416" s="72"/>
      <c r="AM416" s="72"/>
      <c r="AN416" s="72"/>
      <c r="AO416" s="72"/>
      <c r="AP416" s="72"/>
      <c r="AQ416" s="72"/>
      <c r="AR416" s="72"/>
      <c r="AS416" s="72"/>
      <c r="AT416" s="72"/>
      <c r="AU416" s="72"/>
      <c r="AV416" s="72"/>
      <c r="AW416" s="72"/>
      <c r="AX416" s="72"/>
      <c r="AY416" s="72"/>
      <c r="AZ416" s="72"/>
      <c r="BA416" s="72"/>
      <c r="BB416" s="72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  <c r="CX416" s="29"/>
      <c r="CY416" s="29"/>
      <c r="CZ416" s="29"/>
      <c r="DA416" s="29"/>
      <c r="DB416" s="29"/>
      <c r="DC416" s="29"/>
      <c r="DD416" s="29"/>
      <c r="DE416" s="29"/>
      <c r="DF416" s="29"/>
      <c r="DG416" s="29"/>
      <c r="DH416" s="29"/>
      <c r="DI416" s="29"/>
      <c r="DJ416" s="29"/>
    </row>
    <row r="417" spans="1:114" s="30" customFormat="1" ht="31.5">
      <c r="A417" s="25"/>
      <c r="B417" s="25"/>
      <c r="C417" s="25"/>
      <c r="D417" s="26">
        <v>56</v>
      </c>
      <c r="E417" s="26"/>
      <c r="F417" s="26"/>
      <c r="G417" s="27" t="s">
        <v>291</v>
      </c>
      <c r="H417" s="28">
        <f t="shared" ref="H417:N417" si="2015">H418+H422+H426</f>
        <v>0</v>
      </c>
      <c r="I417" s="28">
        <f t="shared" si="2015"/>
        <v>8706</v>
      </c>
      <c r="J417" s="28">
        <f t="shared" si="2015"/>
        <v>8706</v>
      </c>
      <c r="K417" s="28">
        <f t="shared" si="2015"/>
        <v>44544</v>
      </c>
      <c r="L417" s="28">
        <f t="shared" si="2015"/>
        <v>53250</v>
      </c>
      <c r="M417" s="28">
        <f t="shared" si="2015"/>
        <v>47325</v>
      </c>
      <c r="N417" s="28">
        <f t="shared" si="2015"/>
        <v>100575</v>
      </c>
      <c r="O417" s="28">
        <f t="shared" ref="O417:T417" si="2016">O418+O422+O426</f>
        <v>5098</v>
      </c>
      <c r="P417" s="28">
        <f t="shared" si="2016"/>
        <v>105673</v>
      </c>
      <c r="Q417" s="28">
        <f t="shared" si="2016"/>
        <v>58987</v>
      </c>
      <c r="R417" s="28">
        <f t="shared" si="2016"/>
        <v>164660</v>
      </c>
      <c r="S417" s="28">
        <f t="shared" si="2016"/>
        <v>15021</v>
      </c>
      <c r="T417" s="28">
        <f t="shared" si="2016"/>
        <v>179681</v>
      </c>
      <c r="U417" s="28">
        <f t="shared" ref="U417:Z417" si="2017">U418+U422+U426</f>
        <v>4542</v>
      </c>
      <c r="V417" s="28">
        <f t="shared" si="2017"/>
        <v>184223</v>
      </c>
      <c r="W417" s="28">
        <f t="shared" si="2017"/>
        <v>4921</v>
      </c>
      <c r="X417" s="28">
        <f t="shared" si="2017"/>
        <v>189144</v>
      </c>
      <c r="Y417" s="28">
        <f t="shared" si="2017"/>
        <v>90765</v>
      </c>
      <c r="Z417" s="28">
        <f t="shared" si="2017"/>
        <v>279909</v>
      </c>
      <c r="AA417" s="28">
        <f t="shared" ref="AA417:AF417" si="2018">AA418+AA422+AA426</f>
        <v>156170</v>
      </c>
      <c r="AB417" s="28">
        <f t="shared" si="2018"/>
        <v>436079</v>
      </c>
      <c r="AC417" s="28">
        <f t="shared" si="2018"/>
        <v>0</v>
      </c>
      <c r="AD417" s="28">
        <f t="shared" si="2018"/>
        <v>0</v>
      </c>
      <c r="AE417" s="28">
        <f t="shared" si="2018"/>
        <v>203525</v>
      </c>
      <c r="AF417" s="28">
        <f t="shared" si="2018"/>
        <v>203525</v>
      </c>
      <c r="AG417" s="28">
        <f t="shared" ref="AG417:AH417" si="2019">AG418+AG422+AG426</f>
        <v>94107</v>
      </c>
      <c r="AH417" s="28">
        <f t="shared" si="2019"/>
        <v>297632</v>
      </c>
      <c r="AI417" s="28">
        <f t="shared" ref="AI417:AJ417" si="2020">AI418+AI422+AI426</f>
        <v>88707</v>
      </c>
      <c r="AJ417" s="28">
        <f t="shared" si="2020"/>
        <v>386339</v>
      </c>
      <c r="AK417" s="28">
        <f t="shared" ref="AK417:AL417" si="2021">AK418+AK422+AK426</f>
        <v>322417</v>
      </c>
      <c r="AL417" s="28">
        <f t="shared" si="2021"/>
        <v>708756</v>
      </c>
      <c r="AM417" s="28">
        <f t="shared" ref="AM417:AN417" si="2022">AM418+AM422+AM426</f>
        <v>139012</v>
      </c>
      <c r="AN417" s="28">
        <f t="shared" si="2022"/>
        <v>847768</v>
      </c>
      <c r="AO417" s="28">
        <f t="shared" ref="AO417:AP417" si="2023">AO418+AO422+AO426</f>
        <v>140635</v>
      </c>
      <c r="AP417" s="28">
        <f t="shared" si="2023"/>
        <v>988403</v>
      </c>
      <c r="AQ417" s="28">
        <f t="shared" ref="AQ417:AR417" si="2024">AQ418+AQ422+AQ426</f>
        <v>237258</v>
      </c>
      <c r="AR417" s="28">
        <f t="shared" si="2024"/>
        <v>1225661</v>
      </c>
      <c r="AS417" s="28">
        <f t="shared" ref="AS417:AT417" si="2025">AS418+AS422+AS426</f>
        <v>374487</v>
      </c>
      <c r="AT417" s="28">
        <f t="shared" si="2025"/>
        <v>1600148</v>
      </c>
      <c r="AU417" s="28">
        <f t="shared" ref="AU417:AV417" si="2026">AU418+AU422+AU426</f>
        <v>165193</v>
      </c>
      <c r="AV417" s="28">
        <f t="shared" si="2026"/>
        <v>1765341</v>
      </c>
      <c r="AW417" s="28">
        <f t="shared" ref="AW417:AX417" si="2027">AW418+AW422+AW426</f>
        <v>90131</v>
      </c>
      <c r="AX417" s="28">
        <f t="shared" si="2027"/>
        <v>1855472</v>
      </c>
      <c r="AY417" s="28">
        <f t="shared" ref="AY417:AZ417" si="2028">AY418+AY422+AY426</f>
        <v>202433</v>
      </c>
      <c r="AZ417" s="28">
        <f t="shared" si="2028"/>
        <v>2057905</v>
      </c>
      <c r="BA417" s="28">
        <f t="shared" ref="BA417:BB417" si="2029">BA418+BA422+BA426</f>
        <v>13751</v>
      </c>
      <c r="BB417" s="28">
        <f t="shared" si="2029"/>
        <v>2071656</v>
      </c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  <c r="CR417" s="29"/>
      <c r="CS417" s="29"/>
      <c r="CT417" s="29"/>
      <c r="CU417" s="29"/>
      <c r="CV417" s="29"/>
      <c r="CW417" s="29"/>
      <c r="CX417" s="29"/>
      <c r="CY417" s="29"/>
      <c r="CZ417" s="29"/>
      <c r="DA417" s="29"/>
      <c r="DB417" s="29"/>
      <c r="DC417" s="29"/>
      <c r="DD417" s="29"/>
      <c r="DE417" s="29"/>
      <c r="DF417" s="29"/>
      <c r="DG417" s="29"/>
      <c r="DH417" s="29"/>
      <c r="DI417" s="29"/>
      <c r="DJ417" s="29"/>
    </row>
    <row r="418" spans="1:114" s="31" customFormat="1" ht="15.75">
      <c r="A418" s="25"/>
      <c r="B418" s="25"/>
      <c r="C418" s="25"/>
      <c r="D418" s="26"/>
      <c r="E418" s="26" t="s">
        <v>58</v>
      </c>
      <c r="F418" s="26"/>
      <c r="G418" s="31" t="s">
        <v>256</v>
      </c>
      <c r="H418" s="28">
        <f t="shared" ref="H418:N418" si="2030">H419+H420+H421</f>
        <v>0</v>
      </c>
      <c r="I418" s="28">
        <f t="shared" si="2030"/>
        <v>0</v>
      </c>
      <c r="J418" s="28">
        <f t="shared" si="2030"/>
        <v>0</v>
      </c>
      <c r="K418" s="28">
        <f t="shared" si="2030"/>
        <v>0</v>
      </c>
      <c r="L418" s="28">
        <f t="shared" si="2030"/>
        <v>0</v>
      </c>
      <c r="M418" s="28">
        <f t="shared" si="2030"/>
        <v>0</v>
      </c>
      <c r="N418" s="28">
        <f t="shared" si="2030"/>
        <v>0</v>
      </c>
      <c r="O418" s="28">
        <f t="shared" ref="O418:T418" si="2031">O419+O420+O421</f>
        <v>0</v>
      </c>
      <c r="P418" s="28">
        <f t="shared" si="2031"/>
        <v>0</v>
      </c>
      <c r="Q418" s="28">
        <f t="shared" si="2031"/>
        <v>0</v>
      </c>
      <c r="R418" s="28">
        <f t="shared" si="2031"/>
        <v>0</v>
      </c>
      <c r="S418" s="28">
        <f t="shared" si="2031"/>
        <v>0</v>
      </c>
      <c r="T418" s="28">
        <f t="shared" si="2031"/>
        <v>0</v>
      </c>
      <c r="U418" s="28">
        <f t="shared" ref="U418:Z418" si="2032">U419+U420+U421</f>
        <v>0</v>
      </c>
      <c r="V418" s="28">
        <f t="shared" si="2032"/>
        <v>0</v>
      </c>
      <c r="W418" s="28">
        <f t="shared" si="2032"/>
        <v>0</v>
      </c>
      <c r="X418" s="28">
        <f t="shared" si="2032"/>
        <v>0</v>
      </c>
      <c r="Y418" s="28">
        <f t="shared" si="2032"/>
        <v>0</v>
      </c>
      <c r="Z418" s="28">
        <f t="shared" si="2032"/>
        <v>0</v>
      </c>
      <c r="AA418" s="28">
        <f t="shared" ref="AA418:AF418" si="2033">AA419+AA420+AA421</f>
        <v>0</v>
      </c>
      <c r="AB418" s="28">
        <f t="shared" si="2033"/>
        <v>0</v>
      </c>
      <c r="AC418" s="28">
        <f t="shared" si="2033"/>
        <v>0</v>
      </c>
      <c r="AD418" s="28">
        <f t="shared" si="2033"/>
        <v>0</v>
      </c>
      <c r="AE418" s="28">
        <f t="shared" si="2033"/>
        <v>0</v>
      </c>
      <c r="AF418" s="28">
        <f t="shared" si="2033"/>
        <v>0</v>
      </c>
      <c r="AG418" s="28">
        <f t="shared" ref="AG418:AH418" si="2034">AG419+AG420+AG421</f>
        <v>0</v>
      </c>
      <c r="AH418" s="28">
        <f t="shared" si="2034"/>
        <v>0</v>
      </c>
      <c r="AI418" s="28">
        <f t="shared" ref="AI418:AJ418" si="2035">AI419+AI420+AI421</f>
        <v>0</v>
      </c>
      <c r="AJ418" s="28">
        <f t="shared" si="2035"/>
        <v>0</v>
      </c>
      <c r="AK418" s="28">
        <f t="shared" ref="AK418:AL418" si="2036">AK419+AK420+AK421</f>
        <v>0</v>
      </c>
      <c r="AL418" s="28">
        <f t="shared" si="2036"/>
        <v>0</v>
      </c>
      <c r="AM418" s="28">
        <f t="shared" ref="AM418:AN418" si="2037">AM419+AM420+AM421</f>
        <v>0</v>
      </c>
      <c r="AN418" s="28">
        <f t="shared" si="2037"/>
        <v>0</v>
      </c>
      <c r="AO418" s="28">
        <f t="shared" ref="AO418:AP418" si="2038">AO419+AO420+AO421</f>
        <v>0</v>
      </c>
      <c r="AP418" s="28">
        <f t="shared" si="2038"/>
        <v>0</v>
      </c>
      <c r="AQ418" s="28">
        <f t="shared" ref="AQ418:AR418" si="2039">AQ419+AQ420+AQ421</f>
        <v>0</v>
      </c>
      <c r="AR418" s="28">
        <f t="shared" si="2039"/>
        <v>0</v>
      </c>
      <c r="AS418" s="28">
        <f t="shared" ref="AS418:AT418" si="2040">AS419+AS420+AS421</f>
        <v>0</v>
      </c>
      <c r="AT418" s="28">
        <f t="shared" si="2040"/>
        <v>0</v>
      </c>
      <c r="AU418" s="28">
        <f t="shared" ref="AU418:AV418" si="2041">AU419+AU420+AU421</f>
        <v>0</v>
      </c>
      <c r="AV418" s="28">
        <f t="shared" si="2041"/>
        <v>0</v>
      </c>
      <c r="AW418" s="28">
        <f t="shared" ref="AW418:AX418" si="2042">AW419+AW420+AW421</f>
        <v>0</v>
      </c>
      <c r="AX418" s="28">
        <f t="shared" si="2042"/>
        <v>0</v>
      </c>
      <c r="AY418" s="28">
        <f t="shared" ref="AY418:AZ418" si="2043">AY419+AY420+AY421</f>
        <v>0</v>
      </c>
      <c r="AZ418" s="28">
        <f t="shared" si="2043"/>
        <v>0</v>
      </c>
      <c r="BA418" s="28">
        <f t="shared" ref="BA418:BB418" si="2044">BA419+BA420+BA421</f>
        <v>0</v>
      </c>
      <c r="BB418" s="28">
        <f t="shared" si="2044"/>
        <v>0</v>
      </c>
      <c r="BC418" s="32"/>
      <c r="BD418" s="32"/>
      <c r="BE418" s="32"/>
      <c r="BF418" s="32"/>
      <c r="BG418" s="32"/>
      <c r="BH418" s="32"/>
      <c r="BI418" s="32"/>
      <c r="BJ418" s="32"/>
      <c r="BK418" s="32"/>
      <c r="BL418" s="32"/>
      <c r="BM418" s="32"/>
      <c r="BN418" s="32"/>
      <c r="BO418" s="33"/>
      <c r="BP418" s="33"/>
      <c r="BQ418" s="33"/>
      <c r="BR418" s="33"/>
      <c r="BS418" s="33"/>
      <c r="BT418" s="33"/>
      <c r="BU418" s="33"/>
      <c r="BV418" s="33"/>
      <c r="BW418" s="33"/>
      <c r="BX418" s="33"/>
      <c r="BY418" s="33"/>
      <c r="BZ418" s="33"/>
      <c r="CA418" s="33"/>
      <c r="CB418" s="33"/>
      <c r="CC418" s="33"/>
      <c r="CD418" s="33"/>
      <c r="CE418" s="33"/>
      <c r="CF418" s="33"/>
      <c r="CG418" s="33"/>
      <c r="CH418" s="33"/>
      <c r="CI418" s="33"/>
      <c r="CJ418" s="33"/>
      <c r="CK418" s="33"/>
      <c r="CL418" s="33"/>
      <c r="CM418" s="33"/>
      <c r="CN418" s="33"/>
      <c r="CO418" s="33"/>
      <c r="CP418" s="33"/>
      <c r="CQ418" s="33"/>
      <c r="CR418" s="33"/>
      <c r="CS418" s="33"/>
      <c r="CT418" s="33"/>
      <c r="CU418" s="33"/>
      <c r="CV418" s="33"/>
      <c r="CW418" s="33"/>
      <c r="CX418" s="33"/>
      <c r="CY418" s="33"/>
      <c r="CZ418" s="33"/>
      <c r="DA418" s="33"/>
      <c r="DB418" s="33"/>
      <c r="DC418" s="33"/>
      <c r="DD418" s="33"/>
      <c r="DE418" s="33"/>
      <c r="DF418" s="33"/>
      <c r="DG418" s="33"/>
      <c r="DH418" s="33"/>
      <c r="DI418" s="33"/>
      <c r="DJ418" s="33"/>
    </row>
    <row r="419" spans="1:114" s="30" customFormat="1">
      <c r="A419" s="7"/>
      <c r="B419" s="7"/>
      <c r="C419" s="7"/>
      <c r="D419" s="34"/>
      <c r="E419" s="34"/>
      <c r="F419" s="34" t="s">
        <v>58</v>
      </c>
      <c r="G419" s="35" t="s">
        <v>292</v>
      </c>
      <c r="H419" s="36"/>
      <c r="I419" s="36"/>
      <c r="J419" s="36">
        <f>H419+I419</f>
        <v>0</v>
      </c>
      <c r="K419" s="36"/>
      <c r="L419" s="36">
        <f>J419+K419</f>
        <v>0</v>
      </c>
      <c r="M419" s="36"/>
      <c r="N419" s="36">
        <f>L419+M419</f>
        <v>0</v>
      </c>
      <c r="O419" s="36"/>
      <c r="P419" s="36">
        <f>N419+O419</f>
        <v>0</v>
      </c>
      <c r="Q419" s="36"/>
      <c r="R419" s="36">
        <f>P419+Q419</f>
        <v>0</v>
      </c>
      <c r="S419" s="36"/>
      <c r="T419" s="36">
        <f>R419+S419</f>
        <v>0</v>
      </c>
      <c r="U419" s="36"/>
      <c r="V419" s="36">
        <f>T419+U419</f>
        <v>0</v>
      </c>
      <c r="W419" s="36"/>
      <c r="X419" s="36">
        <f>V419+W419</f>
        <v>0</v>
      </c>
      <c r="Y419" s="36"/>
      <c r="Z419" s="36">
        <f>X419+Y419</f>
        <v>0</v>
      </c>
      <c r="AA419" s="36"/>
      <c r="AB419" s="36">
        <f>Z419+AA419</f>
        <v>0</v>
      </c>
      <c r="AC419" s="36"/>
      <c r="AD419" s="36">
        <f>AB419+AC419</f>
        <v>0</v>
      </c>
      <c r="AE419" s="36"/>
      <c r="AF419" s="36">
        <f>AD419+AE419</f>
        <v>0</v>
      </c>
      <c r="AG419" s="36"/>
      <c r="AH419" s="36">
        <f>AF419+AG419</f>
        <v>0</v>
      </c>
      <c r="AI419" s="36"/>
      <c r="AJ419" s="36">
        <f>AH419+AI419</f>
        <v>0</v>
      </c>
      <c r="AK419" s="36"/>
      <c r="AL419" s="36">
        <f>AJ419+AK419</f>
        <v>0</v>
      </c>
      <c r="AM419" s="36"/>
      <c r="AN419" s="36">
        <f>AL419+AM419</f>
        <v>0</v>
      </c>
      <c r="AO419" s="36"/>
      <c r="AP419" s="36">
        <f>AN419+AO419</f>
        <v>0</v>
      </c>
      <c r="AQ419" s="36"/>
      <c r="AR419" s="36">
        <f>AP419+AQ419</f>
        <v>0</v>
      </c>
      <c r="AS419" s="36"/>
      <c r="AT419" s="36">
        <f>AR419+AS419</f>
        <v>0</v>
      </c>
      <c r="AU419" s="36"/>
      <c r="AV419" s="36">
        <f>AT419+AU419</f>
        <v>0</v>
      </c>
      <c r="AW419" s="36"/>
      <c r="AX419" s="36">
        <f>AV419+AW419</f>
        <v>0</v>
      </c>
      <c r="AY419" s="36"/>
      <c r="AZ419" s="36">
        <f>AX419+AY419</f>
        <v>0</v>
      </c>
      <c r="BA419" s="36"/>
      <c r="BB419" s="36">
        <f>AZ419+BA419</f>
        <v>0</v>
      </c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  <c r="CR419" s="29"/>
      <c r="CS419" s="29"/>
      <c r="CT419" s="29"/>
      <c r="CU419" s="29"/>
      <c r="CV419" s="29"/>
      <c r="CW419" s="29"/>
      <c r="CX419" s="29"/>
      <c r="CY419" s="29"/>
      <c r="CZ419" s="29"/>
      <c r="DA419" s="29"/>
      <c r="DB419" s="29"/>
      <c r="DC419" s="29"/>
      <c r="DD419" s="29"/>
      <c r="DE419" s="29"/>
      <c r="DF419" s="29"/>
      <c r="DG419" s="29"/>
      <c r="DH419" s="29"/>
      <c r="DI419" s="29"/>
      <c r="DJ419" s="29"/>
    </row>
    <row r="420" spans="1:114" s="30" customFormat="1">
      <c r="A420" s="7"/>
      <c r="B420" s="7"/>
      <c r="C420" s="7"/>
      <c r="D420" s="34"/>
      <c r="E420" s="34"/>
      <c r="F420" s="34" t="s">
        <v>60</v>
      </c>
      <c r="G420" s="35" t="s">
        <v>293</v>
      </c>
      <c r="H420" s="36"/>
      <c r="I420" s="36"/>
      <c r="J420" s="36">
        <f>H420+I420</f>
        <v>0</v>
      </c>
      <c r="K420" s="36"/>
      <c r="L420" s="36">
        <f>J420+K420</f>
        <v>0</v>
      </c>
      <c r="M420" s="36"/>
      <c r="N420" s="36">
        <f>L420+M420</f>
        <v>0</v>
      </c>
      <c r="O420" s="36"/>
      <c r="P420" s="36">
        <f>N420+O420</f>
        <v>0</v>
      </c>
      <c r="Q420" s="36"/>
      <c r="R420" s="36">
        <f>P420+Q420</f>
        <v>0</v>
      </c>
      <c r="S420" s="36"/>
      <c r="T420" s="36">
        <f>R420+S420</f>
        <v>0</v>
      </c>
      <c r="U420" s="36"/>
      <c r="V420" s="36">
        <f>T420+U420</f>
        <v>0</v>
      </c>
      <c r="W420" s="36"/>
      <c r="X420" s="36">
        <f>V420+W420</f>
        <v>0</v>
      </c>
      <c r="Y420" s="36"/>
      <c r="Z420" s="36">
        <f>X420+Y420</f>
        <v>0</v>
      </c>
      <c r="AA420" s="36"/>
      <c r="AB420" s="36">
        <f>Z420+AA420</f>
        <v>0</v>
      </c>
      <c r="AC420" s="36"/>
      <c r="AD420" s="36">
        <f>AB420+AC420</f>
        <v>0</v>
      </c>
      <c r="AE420" s="36"/>
      <c r="AF420" s="36">
        <f>AD420+AE420</f>
        <v>0</v>
      </c>
      <c r="AG420" s="36"/>
      <c r="AH420" s="36">
        <f>AF420+AG420</f>
        <v>0</v>
      </c>
      <c r="AI420" s="36"/>
      <c r="AJ420" s="36">
        <f>AH420+AI420</f>
        <v>0</v>
      </c>
      <c r="AK420" s="36"/>
      <c r="AL420" s="36">
        <f>AJ420+AK420</f>
        <v>0</v>
      </c>
      <c r="AM420" s="36"/>
      <c r="AN420" s="36">
        <f>AL420+AM420</f>
        <v>0</v>
      </c>
      <c r="AO420" s="36"/>
      <c r="AP420" s="36">
        <f>AN420+AO420</f>
        <v>0</v>
      </c>
      <c r="AQ420" s="36"/>
      <c r="AR420" s="36">
        <f>AP420+AQ420</f>
        <v>0</v>
      </c>
      <c r="AS420" s="36"/>
      <c r="AT420" s="36">
        <f>AR420+AS420</f>
        <v>0</v>
      </c>
      <c r="AU420" s="36"/>
      <c r="AV420" s="36">
        <f>AT420+AU420</f>
        <v>0</v>
      </c>
      <c r="AW420" s="36"/>
      <c r="AX420" s="36">
        <f>AV420+AW420</f>
        <v>0</v>
      </c>
      <c r="AY420" s="36"/>
      <c r="AZ420" s="36">
        <f>AX420+AY420</f>
        <v>0</v>
      </c>
      <c r="BA420" s="36"/>
      <c r="BB420" s="36">
        <f>AZ420+BA420</f>
        <v>0</v>
      </c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  <c r="CI420" s="29"/>
      <c r="CJ420" s="29"/>
      <c r="CK420" s="29"/>
      <c r="CL420" s="29"/>
      <c r="CM420" s="29"/>
      <c r="CN420" s="29"/>
      <c r="CO420" s="29"/>
      <c r="CP420" s="29"/>
      <c r="CQ420" s="29"/>
      <c r="CR420" s="29"/>
      <c r="CS420" s="29"/>
      <c r="CT420" s="29"/>
      <c r="CU420" s="29"/>
      <c r="CV420" s="29"/>
      <c r="CW420" s="29"/>
      <c r="CX420" s="29"/>
      <c r="CY420" s="29"/>
      <c r="CZ420" s="29"/>
      <c r="DA420" s="29"/>
      <c r="DB420" s="29"/>
      <c r="DC420" s="29"/>
      <c r="DD420" s="29"/>
      <c r="DE420" s="29"/>
      <c r="DF420" s="29"/>
      <c r="DG420" s="29"/>
      <c r="DH420" s="29"/>
      <c r="DI420" s="29"/>
      <c r="DJ420" s="29"/>
    </row>
    <row r="421" spans="1:114" s="30" customFormat="1">
      <c r="A421" s="7"/>
      <c r="B421" s="7"/>
      <c r="C421" s="7"/>
      <c r="D421" s="34"/>
      <c r="E421" s="34"/>
      <c r="F421" s="34" t="s">
        <v>215</v>
      </c>
      <c r="G421" s="35" t="s">
        <v>294</v>
      </c>
      <c r="H421" s="36"/>
      <c r="I421" s="36"/>
      <c r="J421" s="36">
        <f>H421+I421</f>
        <v>0</v>
      </c>
      <c r="K421" s="36"/>
      <c r="L421" s="36">
        <f>J421+K421</f>
        <v>0</v>
      </c>
      <c r="M421" s="36"/>
      <c r="N421" s="36">
        <f>L421+M421</f>
        <v>0</v>
      </c>
      <c r="O421" s="36"/>
      <c r="P421" s="36">
        <f>N421+O421</f>
        <v>0</v>
      </c>
      <c r="Q421" s="36"/>
      <c r="R421" s="36">
        <f>P421+Q421</f>
        <v>0</v>
      </c>
      <c r="S421" s="36"/>
      <c r="T421" s="36">
        <f>R421+S421</f>
        <v>0</v>
      </c>
      <c r="U421" s="36"/>
      <c r="V421" s="36">
        <f>T421+U421</f>
        <v>0</v>
      </c>
      <c r="W421" s="36"/>
      <c r="X421" s="36">
        <f>V421+W421</f>
        <v>0</v>
      </c>
      <c r="Y421" s="36"/>
      <c r="Z421" s="36">
        <f>X421+Y421</f>
        <v>0</v>
      </c>
      <c r="AA421" s="36"/>
      <c r="AB421" s="36">
        <f>Z421+AA421</f>
        <v>0</v>
      </c>
      <c r="AC421" s="36"/>
      <c r="AD421" s="36">
        <f>AB421+AC421</f>
        <v>0</v>
      </c>
      <c r="AE421" s="36"/>
      <c r="AF421" s="36">
        <f>AD421+AE421</f>
        <v>0</v>
      </c>
      <c r="AG421" s="36"/>
      <c r="AH421" s="36">
        <f>AF421+AG421</f>
        <v>0</v>
      </c>
      <c r="AI421" s="36"/>
      <c r="AJ421" s="36">
        <f>AH421+AI421</f>
        <v>0</v>
      </c>
      <c r="AK421" s="36"/>
      <c r="AL421" s="36">
        <f>AJ421+AK421</f>
        <v>0</v>
      </c>
      <c r="AM421" s="36"/>
      <c r="AN421" s="36">
        <f>AL421+AM421</f>
        <v>0</v>
      </c>
      <c r="AO421" s="36"/>
      <c r="AP421" s="36">
        <f>AN421+AO421</f>
        <v>0</v>
      </c>
      <c r="AQ421" s="36"/>
      <c r="AR421" s="36">
        <f>AP421+AQ421</f>
        <v>0</v>
      </c>
      <c r="AS421" s="36"/>
      <c r="AT421" s="36">
        <f>AR421+AS421</f>
        <v>0</v>
      </c>
      <c r="AU421" s="36"/>
      <c r="AV421" s="36">
        <f>AT421+AU421</f>
        <v>0</v>
      </c>
      <c r="AW421" s="36"/>
      <c r="AX421" s="36">
        <f>AV421+AW421</f>
        <v>0</v>
      </c>
      <c r="AY421" s="36"/>
      <c r="AZ421" s="36">
        <f>AX421+AY421</f>
        <v>0</v>
      </c>
      <c r="BA421" s="36"/>
      <c r="BB421" s="36">
        <f>AZ421+BA421</f>
        <v>0</v>
      </c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  <c r="CR421" s="29"/>
      <c r="CS421" s="29"/>
      <c r="CT421" s="29"/>
      <c r="CU421" s="29"/>
      <c r="CV421" s="29"/>
      <c r="CW421" s="29"/>
      <c r="CX421" s="29"/>
      <c r="CY421" s="29"/>
      <c r="CZ421" s="29"/>
      <c r="DA421" s="29"/>
      <c r="DB421" s="29"/>
      <c r="DC421" s="29"/>
      <c r="DD421" s="29"/>
      <c r="DE421" s="29"/>
      <c r="DF421" s="29"/>
      <c r="DG421" s="29"/>
      <c r="DH421" s="29"/>
      <c r="DI421" s="29"/>
      <c r="DJ421" s="29"/>
    </row>
    <row r="422" spans="1:114" s="31" customFormat="1" ht="15.75">
      <c r="A422" s="37"/>
      <c r="B422" s="37"/>
      <c r="C422" s="37"/>
      <c r="D422" s="38"/>
      <c r="E422" s="38" t="s">
        <v>60</v>
      </c>
      <c r="F422" s="38"/>
      <c r="G422" s="27" t="s">
        <v>257</v>
      </c>
      <c r="H422" s="28">
        <f t="shared" ref="H422:N422" si="2045">H423+H424+H425</f>
        <v>0</v>
      </c>
      <c r="I422" s="28">
        <f t="shared" si="2045"/>
        <v>8706</v>
      </c>
      <c r="J422" s="28">
        <f t="shared" si="2045"/>
        <v>8706</v>
      </c>
      <c r="K422" s="28">
        <f t="shared" si="2045"/>
        <v>44544</v>
      </c>
      <c r="L422" s="28">
        <f t="shared" si="2045"/>
        <v>53250</v>
      </c>
      <c r="M422" s="28">
        <f t="shared" si="2045"/>
        <v>47325</v>
      </c>
      <c r="N422" s="28">
        <f t="shared" si="2045"/>
        <v>100575</v>
      </c>
      <c r="O422" s="28">
        <f t="shared" ref="O422:T422" si="2046">O423+O424+O425</f>
        <v>5098</v>
      </c>
      <c r="P422" s="28">
        <f t="shared" si="2046"/>
        <v>105673</v>
      </c>
      <c r="Q422" s="28">
        <f t="shared" si="2046"/>
        <v>54887</v>
      </c>
      <c r="R422" s="28">
        <f t="shared" si="2046"/>
        <v>160560</v>
      </c>
      <c r="S422" s="28">
        <f t="shared" si="2046"/>
        <v>15021</v>
      </c>
      <c r="T422" s="28">
        <f t="shared" si="2046"/>
        <v>175581</v>
      </c>
      <c r="U422" s="28">
        <f t="shared" ref="U422:Z422" si="2047">U423+U424+U425</f>
        <v>4542</v>
      </c>
      <c r="V422" s="28">
        <f t="shared" si="2047"/>
        <v>180123</v>
      </c>
      <c r="W422" s="28">
        <f t="shared" si="2047"/>
        <v>4921</v>
      </c>
      <c r="X422" s="28">
        <f t="shared" si="2047"/>
        <v>185044</v>
      </c>
      <c r="Y422" s="28">
        <f t="shared" si="2047"/>
        <v>90765</v>
      </c>
      <c r="Z422" s="28">
        <f t="shared" si="2047"/>
        <v>275809</v>
      </c>
      <c r="AA422" s="28">
        <f t="shared" ref="AA422:AF422" si="2048">AA423+AA424+AA425</f>
        <v>156170</v>
      </c>
      <c r="AB422" s="28">
        <f t="shared" si="2048"/>
        <v>431979</v>
      </c>
      <c r="AC422" s="28">
        <f t="shared" si="2048"/>
        <v>0</v>
      </c>
      <c r="AD422" s="28">
        <f t="shared" si="2048"/>
        <v>0</v>
      </c>
      <c r="AE422" s="28">
        <f t="shared" si="2048"/>
        <v>203525</v>
      </c>
      <c r="AF422" s="28">
        <f t="shared" si="2048"/>
        <v>203525</v>
      </c>
      <c r="AG422" s="28">
        <f t="shared" ref="AG422:AH422" si="2049">AG423+AG424+AG425</f>
        <v>94107</v>
      </c>
      <c r="AH422" s="28">
        <f t="shared" si="2049"/>
        <v>297632</v>
      </c>
      <c r="AI422" s="28">
        <f t="shared" ref="AI422:AJ422" si="2050">AI423+AI424+AI425</f>
        <v>88707</v>
      </c>
      <c r="AJ422" s="28">
        <f t="shared" si="2050"/>
        <v>386339</v>
      </c>
      <c r="AK422" s="28">
        <f t="shared" ref="AK422:AL422" si="2051">AK423+AK424+AK425</f>
        <v>322417</v>
      </c>
      <c r="AL422" s="28">
        <f t="shared" si="2051"/>
        <v>708756</v>
      </c>
      <c r="AM422" s="28">
        <f t="shared" ref="AM422:AN422" si="2052">AM423+AM424+AM425</f>
        <v>139012</v>
      </c>
      <c r="AN422" s="28">
        <f t="shared" si="2052"/>
        <v>847768</v>
      </c>
      <c r="AO422" s="28">
        <f t="shared" ref="AO422:AP422" si="2053">AO423+AO424+AO425</f>
        <v>140635</v>
      </c>
      <c r="AP422" s="28">
        <f t="shared" si="2053"/>
        <v>988403</v>
      </c>
      <c r="AQ422" s="28">
        <f t="shared" ref="AQ422:AR422" si="2054">AQ423+AQ424+AQ425</f>
        <v>237258</v>
      </c>
      <c r="AR422" s="28">
        <f t="shared" si="2054"/>
        <v>1225661</v>
      </c>
      <c r="AS422" s="28">
        <f t="shared" ref="AS422:AT422" si="2055">AS423+AS424+AS425</f>
        <v>374487</v>
      </c>
      <c r="AT422" s="28">
        <f t="shared" si="2055"/>
        <v>1600148</v>
      </c>
      <c r="AU422" s="28">
        <f t="shared" ref="AU422:AV422" si="2056">AU423+AU424+AU425</f>
        <v>165193</v>
      </c>
      <c r="AV422" s="28">
        <f t="shared" si="2056"/>
        <v>1765341</v>
      </c>
      <c r="AW422" s="28">
        <f t="shared" ref="AW422:AX422" si="2057">AW423+AW424+AW425</f>
        <v>90131</v>
      </c>
      <c r="AX422" s="28">
        <f t="shared" si="2057"/>
        <v>1855472</v>
      </c>
      <c r="AY422" s="28">
        <f t="shared" ref="AY422:AZ422" si="2058">AY423+AY424+AY425</f>
        <v>202433</v>
      </c>
      <c r="AZ422" s="28">
        <f t="shared" si="2058"/>
        <v>2057905</v>
      </c>
      <c r="BA422" s="28">
        <f t="shared" ref="BA422:BB422" si="2059">BA423+BA424+BA425</f>
        <v>13751</v>
      </c>
      <c r="BB422" s="28">
        <f t="shared" si="2059"/>
        <v>2071656</v>
      </c>
      <c r="BC422" s="32"/>
      <c r="BD422" s="32"/>
      <c r="BE422" s="32"/>
      <c r="BF422" s="32"/>
      <c r="BG422" s="32"/>
      <c r="BH422" s="32"/>
      <c r="BI422" s="32"/>
      <c r="BJ422" s="32"/>
      <c r="BK422" s="32"/>
      <c r="BL422" s="32"/>
      <c r="BM422" s="32"/>
      <c r="BN422" s="32"/>
      <c r="BO422" s="33"/>
      <c r="BP422" s="33"/>
      <c r="BQ422" s="33"/>
      <c r="BR422" s="33"/>
      <c r="BS422" s="33"/>
      <c r="BT422" s="33"/>
      <c r="BU422" s="33"/>
      <c r="BV422" s="33"/>
      <c r="BW422" s="33"/>
      <c r="BX422" s="33"/>
      <c r="BY422" s="33"/>
      <c r="BZ422" s="33"/>
      <c r="CA422" s="33"/>
      <c r="CB422" s="33"/>
      <c r="CC422" s="33"/>
      <c r="CD422" s="33"/>
      <c r="CE422" s="33"/>
      <c r="CF422" s="33"/>
      <c r="CG422" s="33"/>
      <c r="CH422" s="33"/>
      <c r="CI422" s="33"/>
      <c r="CJ422" s="33"/>
      <c r="CK422" s="33"/>
      <c r="CL422" s="33"/>
      <c r="CM422" s="33"/>
      <c r="CN422" s="33"/>
      <c r="CO422" s="33"/>
      <c r="CP422" s="33"/>
      <c r="CQ422" s="33"/>
      <c r="CR422" s="33"/>
      <c r="CS422" s="33"/>
      <c r="CT422" s="33"/>
      <c r="CU422" s="33"/>
      <c r="CV422" s="33"/>
      <c r="CW422" s="33"/>
      <c r="CX422" s="33"/>
      <c r="CY422" s="33"/>
      <c r="CZ422" s="33"/>
      <c r="DA422" s="33"/>
      <c r="DB422" s="33"/>
      <c r="DC422" s="33"/>
      <c r="DD422" s="33"/>
      <c r="DE422" s="33"/>
      <c r="DF422" s="33"/>
      <c r="DG422" s="33"/>
      <c r="DH422" s="33"/>
      <c r="DI422" s="33"/>
      <c r="DJ422" s="33"/>
    </row>
    <row r="423" spans="1:114" s="30" customFormat="1">
      <c r="A423" s="7"/>
      <c r="B423" s="7"/>
      <c r="C423" s="7"/>
      <c r="D423" s="34"/>
      <c r="E423" s="34"/>
      <c r="F423" s="34" t="s">
        <v>58</v>
      </c>
      <c r="G423" s="35" t="s">
        <v>292</v>
      </c>
      <c r="H423" s="36"/>
      <c r="I423" s="36">
        <v>581</v>
      </c>
      <c r="J423" s="36">
        <f>H423+I423</f>
        <v>581</v>
      </c>
      <c r="K423" s="36">
        <v>3242</v>
      </c>
      <c r="L423" s="36">
        <f>J423+K423</f>
        <v>3823</v>
      </c>
      <c r="M423" s="36">
        <v>36840</v>
      </c>
      <c r="N423" s="36">
        <f>L423+M423</f>
        <v>40663</v>
      </c>
      <c r="O423" s="36">
        <v>992</v>
      </c>
      <c r="P423" s="36">
        <f>N423+O423</f>
        <v>41655</v>
      </c>
      <c r="Q423" s="36">
        <v>24328</v>
      </c>
      <c r="R423" s="36">
        <f>P423+Q423</f>
        <v>65983</v>
      </c>
      <c r="S423" s="36">
        <v>7228</v>
      </c>
      <c r="T423" s="36">
        <f>R423+S423</f>
        <v>73211</v>
      </c>
      <c r="U423" s="36">
        <v>3020</v>
      </c>
      <c r="V423" s="36">
        <f>T423+U423</f>
        <v>76231</v>
      </c>
      <c r="W423" s="36"/>
      <c r="X423" s="36">
        <f>V423+W423</f>
        <v>76231</v>
      </c>
      <c r="Y423" s="36">
        <v>38551</v>
      </c>
      <c r="Z423" s="36">
        <f>X423+Y423</f>
        <v>114782</v>
      </c>
      <c r="AA423" s="36">
        <v>59298</v>
      </c>
      <c r="AB423" s="36">
        <f>Z423+AA423</f>
        <v>174080</v>
      </c>
      <c r="AC423" s="36"/>
      <c r="AD423" s="36"/>
      <c r="AE423" s="36">
        <v>10265</v>
      </c>
      <c r="AF423" s="36">
        <f>AD423+AE423</f>
        <v>10265</v>
      </c>
      <c r="AG423" s="36">
        <v>6327</v>
      </c>
      <c r="AH423" s="36">
        <f>AF423+AG423</f>
        <v>16592</v>
      </c>
      <c r="AI423" s="36">
        <v>4574</v>
      </c>
      <c r="AJ423" s="36">
        <f>AH423+AI423</f>
        <v>21166</v>
      </c>
      <c r="AK423" s="36">
        <v>17346</v>
      </c>
      <c r="AL423" s="36">
        <f>AJ423+AK423</f>
        <v>38512</v>
      </c>
      <c r="AM423" s="36">
        <v>7052</v>
      </c>
      <c r="AN423" s="36">
        <f>AL423+AM423</f>
        <v>45564</v>
      </c>
      <c r="AO423" s="36">
        <v>7308</v>
      </c>
      <c r="AP423" s="36">
        <f>AN423+AO423</f>
        <v>52872</v>
      </c>
      <c r="AQ423" s="36">
        <v>11656</v>
      </c>
      <c r="AR423" s="36">
        <f>AP423+AQ423</f>
        <v>64528</v>
      </c>
      <c r="AS423" s="36">
        <v>18724</v>
      </c>
      <c r="AT423" s="36">
        <f>AR423+AS423</f>
        <v>83252</v>
      </c>
      <c r="AU423" s="36">
        <v>8260</v>
      </c>
      <c r="AV423" s="36">
        <f>AT423+AU423</f>
        <v>91512</v>
      </c>
      <c r="AW423" s="36">
        <v>4506</v>
      </c>
      <c r="AX423" s="36">
        <f>AV423+AW423</f>
        <v>96018</v>
      </c>
      <c r="AY423" s="36">
        <f>106140-96018</f>
        <v>10122</v>
      </c>
      <c r="AZ423" s="36">
        <f>AX423+AY423</f>
        <v>106140</v>
      </c>
      <c r="BA423" s="36">
        <v>687</v>
      </c>
      <c r="BB423" s="36">
        <f>AZ423+BA423</f>
        <v>106827</v>
      </c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9"/>
      <c r="CQ423" s="29"/>
      <c r="CR423" s="29"/>
      <c r="CS423" s="29"/>
      <c r="CT423" s="29"/>
      <c r="CU423" s="29"/>
      <c r="CV423" s="29"/>
      <c r="CW423" s="29"/>
      <c r="CX423" s="29"/>
      <c r="CY423" s="29"/>
      <c r="CZ423" s="29"/>
      <c r="DA423" s="29"/>
      <c r="DB423" s="29"/>
      <c r="DC423" s="29"/>
      <c r="DD423" s="29"/>
      <c r="DE423" s="29"/>
      <c r="DF423" s="29"/>
      <c r="DG423" s="29"/>
      <c r="DH423" s="29"/>
      <c r="DI423" s="29"/>
      <c r="DJ423" s="29"/>
    </row>
    <row r="424" spans="1:114" s="30" customFormat="1">
      <c r="A424" s="7"/>
      <c r="B424" s="7"/>
      <c r="C424" s="7"/>
      <c r="D424" s="34"/>
      <c r="E424" s="34"/>
      <c r="F424" s="34" t="s">
        <v>60</v>
      </c>
      <c r="G424" s="35" t="s">
        <v>293</v>
      </c>
      <c r="H424" s="36"/>
      <c r="I424" s="36">
        <v>6417</v>
      </c>
      <c r="J424" s="36">
        <f>H424+I424</f>
        <v>6417</v>
      </c>
      <c r="K424" s="36">
        <v>32863</v>
      </c>
      <c r="L424" s="36">
        <f>J424+K424</f>
        <v>39280</v>
      </c>
      <c r="M424" s="36">
        <v>8926</v>
      </c>
      <c r="N424" s="36">
        <f>L424+M424</f>
        <v>48206</v>
      </c>
      <c r="O424" s="36">
        <v>3298</v>
      </c>
      <c r="P424" s="36">
        <f>N424+O424</f>
        <v>51504</v>
      </c>
      <c r="Q424" s="36">
        <v>25786</v>
      </c>
      <c r="R424" s="36">
        <f>P424+Q424</f>
        <v>77290</v>
      </c>
      <c r="S424" s="36">
        <v>10051</v>
      </c>
      <c r="T424" s="36">
        <f>R424+S424</f>
        <v>87341</v>
      </c>
      <c r="U424" s="36"/>
      <c r="V424" s="36">
        <f>T424+U424</f>
        <v>87341</v>
      </c>
      <c r="W424" s="36"/>
      <c r="X424" s="36">
        <f>V424+W424</f>
        <v>87341</v>
      </c>
      <c r="Y424" s="36">
        <v>48126</v>
      </c>
      <c r="Z424" s="36">
        <f>X424+Y424</f>
        <v>135467</v>
      </c>
      <c r="AA424" s="36">
        <v>76058</v>
      </c>
      <c r="AB424" s="36">
        <f>Z424+AA424</f>
        <v>211525</v>
      </c>
      <c r="AC424" s="36"/>
      <c r="AD424" s="36"/>
      <c r="AE424" s="36">
        <v>193260</v>
      </c>
      <c r="AF424" s="36">
        <f>AD424+AE424</f>
        <v>193260</v>
      </c>
      <c r="AG424" s="36">
        <v>87780</v>
      </c>
      <c r="AH424" s="36">
        <f>AF424+AG424</f>
        <v>281040</v>
      </c>
      <c r="AI424" s="36">
        <v>84133</v>
      </c>
      <c r="AJ424" s="36">
        <f>AH424+AI424</f>
        <v>365173</v>
      </c>
      <c r="AK424" s="36">
        <v>305071</v>
      </c>
      <c r="AL424" s="36">
        <f>AJ424+AK424</f>
        <v>670244</v>
      </c>
      <c r="AM424" s="36">
        <v>131960</v>
      </c>
      <c r="AN424" s="36">
        <f>AL424+AM424</f>
        <v>802204</v>
      </c>
      <c r="AO424" s="36">
        <v>133327</v>
      </c>
      <c r="AP424" s="36">
        <f>AN424+AO424</f>
        <v>935531</v>
      </c>
      <c r="AQ424" s="36">
        <v>225602</v>
      </c>
      <c r="AR424" s="36">
        <f>AP424+AQ424</f>
        <v>1161133</v>
      </c>
      <c r="AS424" s="36">
        <v>355763</v>
      </c>
      <c r="AT424" s="36">
        <f>AR424+AS424</f>
        <v>1516896</v>
      </c>
      <c r="AU424" s="36">
        <v>156933</v>
      </c>
      <c r="AV424" s="36">
        <f>AT424+AU424</f>
        <v>1673829</v>
      </c>
      <c r="AW424" s="36">
        <v>85625</v>
      </c>
      <c r="AX424" s="36">
        <f>AV424+AW424</f>
        <v>1759454</v>
      </c>
      <c r="AY424" s="36">
        <f>1951765-1759454</f>
        <v>192311</v>
      </c>
      <c r="AZ424" s="36">
        <f>AX424+AY424</f>
        <v>1951765</v>
      </c>
      <c r="BA424" s="36">
        <v>13064</v>
      </c>
      <c r="BB424" s="36">
        <f>AZ424+BA424</f>
        <v>1964829</v>
      </c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  <c r="CI424" s="29"/>
      <c r="CJ424" s="29"/>
      <c r="CK424" s="29"/>
      <c r="CL424" s="29"/>
      <c r="CM424" s="29"/>
      <c r="CN424" s="29"/>
      <c r="CO424" s="29"/>
      <c r="CP424" s="29"/>
      <c r="CQ424" s="29"/>
      <c r="CR424" s="29"/>
      <c r="CS424" s="29"/>
      <c r="CT424" s="29"/>
      <c r="CU424" s="29"/>
      <c r="CV424" s="29"/>
      <c r="CW424" s="29"/>
      <c r="CX424" s="29"/>
      <c r="CY424" s="29"/>
      <c r="CZ424" s="29"/>
      <c r="DA424" s="29"/>
      <c r="DB424" s="29"/>
      <c r="DC424" s="29"/>
      <c r="DD424" s="29"/>
      <c r="DE424" s="29"/>
      <c r="DF424" s="29"/>
      <c r="DG424" s="29"/>
      <c r="DH424" s="29"/>
      <c r="DI424" s="29"/>
      <c r="DJ424" s="29"/>
    </row>
    <row r="425" spans="1:114" s="30" customFormat="1">
      <c r="A425" s="7"/>
      <c r="B425" s="7"/>
      <c r="C425" s="7"/>
      <c r="D425" s="34"/>
      <c r="E425" s="34"/>
      <c r="F425" s="34" t="s">
        <v>215</v>
      </c>
      <c r="G425" s="35" t="s">
        <v>294</v>
      </c>
      <c r="H425" s="36"/>
      <c r="I425" s="36">
        <v>1708</v>
      </c>
      <c r="J425" s="36">
        <f>H425+I425</f>
        <v>1708</v>
      </c>
      <c r="K425" s="36">
        <v>8439</v>
      </c>
      <c r="L425" s="36">
        <f>J425+K425</f>
        <v>10147</v>
      </c>
      <c r="M425" s="36">
        <v>1559</v>
      </c>
      <c r="N425" s="36">
        <f>L425+M425</f>
        <v>11706</v>
      </c>
      <c r="O425" s="36">
        <v>808</v>
      </c>
      <c r="P425" s="36">
        <f>N425+O425</f>
        <v>12514</v>
      </c>
      <c r="Q425" s="36">
        <v>4773</v>
      </c>
      <c r="R425" s="36">
        <f>P425+Q425</f>
        <v>17287</v>
      </c>
      <c r="S425" s="36">
        <v>-2258</v>
      </c>
      <c r="T425" s="36">
        <f>R425+S425</f>
        <v>15029</v>
      </c>
      <c r="U425" s="36">
        <v>1522</v>
      </c>
      <c r="V425" s="36">
        <f>T425+U425</f>
        <v>16551</v>
      </c>
      <c r="W425" s="36">
        <v>4921</v>
      </c>
      <c r="X425" s="36">
        <f>V425+W425</f>
        <v>21472</v>
      </c>
      <c r="Y425" s="36">
        <v>4088</v>
      </c>
      <c r="Z425" s="36">
        <f>X425+Y425</f>
        <v>25560</v>
      </c>
      <c r="AA425" s="36">
        <v>20814</v>
      </c>
      <c r="AB425" s="36">
        <f>Z425+AA425</f>
        <v>46374</v>
      </c>
      <c r="AC425" s="36"/>
      <c r="AD425" s="36"/>
      <c r="AE425" s="36"/>
      <c r="AF425" s="36">
        <f>AD425+AE425</f>
        <v>0</v>
      </c>
      <c r="AG425" s="36"/>
      <c r="AH425" s="36">
        <f>AF425+AG425</f>
        <v>0</v>
      </c>
      <c r="AI425" s="36"/>
      <c r="AJ425" s="36">
        <f>AH425+AI425</f>
        <v>0</v>
      </c>
      <c r="AK425" s="36"/>
      <c r="AL425" s="36">
        <f>AJ425+AK425</f>
        <v>0</v>
      </c>
      <c r="AM425" s="36"/>
      <c r="AN425" s="36">
        <f>AL425+AM425</f>
        <v>0</v>
      </c>
      <c r="AO425" s="36"/>
      <c r="AP425" s="36">
        <f>AN425+AO425</f>
        <v>0</v>
      </c>
      <c r="AQ425" s="36"/>
      <c r="AR425" s="36">
        <f>AP425+AQ425</f>
        <v>0</v>
      </c>
      <c r="AS425" s="36"/>
      <c r="AT425" s="36">
        <f>AR425+AS425</f>
        <v>0</v>
      </c>
      <c r="AU425" s="36"/>
      <c r="AV425" s="36">
        <f>AT425+AU425</f>
        <v>0</v>
      </c>
      <c r="AW425" s="36"/>
      <c r="AX425" s="36">
        <f>AV425+AW425</f>
        <v>0</v>
      </c>
      <c r="AY425" s="36"/>
      <c r="AZ425" s="36">
        <f>AX425+AY425</f>
        <v>0</v>
      </c>
      <c r="BA425" s="36"/>
      <c r="BB425" s="36">
        <f>AZ425+BA425</f>
        <v>0</v>
      </c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  <c r="CR425" s="29"/>
      <c r="CS425" s="29"/>
      <c r="CT425" s="29"/>
      <c r="CU425" s="29"/>
      <c r="CV425" s="29"/>
      <c r="CW425" s="29"/>
      <c r="CX425" s="29"/>
      <c r="CY425" s="29"/>
      <c r="CZ425" s="29"/>
      <c r="DA425" s="29"/>
      <c r="DB425" s="29"/>
      <c r="DC425" s="29"/>
      <c r="DD425" s="29"/>
      <c r="DE425" s="29"/>
      <c r="DF425" s="29"/>
      <c r="DG425" s="29"/>
      <c r="DH425" s="29"/>
      <c r="DI425" s="29"/>
      <c r="DJ425" s="29"/>
    </row>
    <row r="426" spans="1:114" s="31" customFormat="1" ht="15.75">
      <c r="A426" s="37"/>
      <c r="B426" s="37"/>
      <c r="C426" s="37"/>
      <c r="D426" s="38"/>
      <c r="E426" s="38" t="s">
        <v>315</v>
      </c>
      <c r="F426" s="38"/>
      <c r="G426" s="27" t="s">
        <v>316</v>
      </c>
      <c r="H426" s="28">
        <f t="shared" ref="H426:N426" si="2060">H427+H428+H429</f>
        <v>0</v>
      </c>
      <c r="I426" s="28">
        <f t="shared" si="2060"/>
        <v>0</v>
      </c>
      <c r="J426" s="28">
        <f t="shared" si="2060"/>
        <v>0</v>
      </c>
      <c r="K426" s="28">
        <f t="shared" si="2060"/>
        <v>0</v>
      </c>
      <c r="L426" s="28">
        <f t="shared" si="2060"/>
        <v>0</v>
      </c>
      <c r="M426" s="28">
        <f t="shared" si="2060"/>
        <v>0</v>
      </c>
      <c r="N426" s="28">
        <f t="shared" si="2060"/>
        <v>0</v>
      </c>
      <c r="O426" s="28">
        <f t="shared" ref="O426:T426" si="2061">O427+O428+O429</f>
        <v>0</v>
      </c>
      <c r="P426" s="28">
        <f t="shared" si="2061"/>
        <v>0</v>
      </c>
      <c r="Q426" s="28">
        <f t="shared" si="2061"/>
        <v>4100</v>
      </c>
      <c r="R426" s="28">
        <f t="shared" si="2061"/>
        <v>4100</v>
      </c>
      <c r="S426" s="28">
        <f t="shared" si="2061"/>
        <v>0</v>
      </c>
      <c r="T426" s="28">
        <f t="shared" si="2061"/>
        <v>4100</v>
      </c>
      <c r="U426" s="28">
        <f t="shared" ref="U426:Z426" si="2062">U427+U428+U429</f>
        <v>0</v>
      </c>
      <c r="V426" s="28">
        <f t="shared" si="2062"/>
        <v>4100</v>
      </c>
      <c r="W426" s="28">
        <f t="shared" si="2062"/>
        <v>0</v>
      </c>
      <c r="X426" s="28">
        <f t="shared" si="2062"/>
        <v>4100</v>
      </c>
      <c r="Y426" s="28">
        <f t="shared" si="2062"/>
        <v>0</v>
      </c>
      <c r="Z426" s="28">
        <f t="shared" si="2062"/>
        <v>4100</v>
      </c>
      <c r="AA426" s="28">
        <f t="shared" ref="AA426:AF426" si="2063">AA427+AA428+AA429</f>
        <v>0</v>
      </c>
      <c r="AB426" s="28">
        <f t="shared" si="2063"/>
        <v>4100</v>
      </c>
      <c r="AC426" s="28">
        <f t="shared" si="2063"/>
        <v>0</v>
      </c>
      <c r="AD426" s="28">
        <f t="shared" si="2063"/>
        <v>0</v>
      </c>
      <c r="AE426" s="28">
        <f t="shared" si="2063"/>
        <v>0</v>
      </c>
      <c r="AF426" s="28">
        <f t="shared" si="2063"/>
        <v>0</v>
      </c>
      <c r="AG426" s="28">
        <f t="shared" ref="AG426:AH426" si="2064">AG427+AG428+AG429</f>
        <v>0</v>
      </c>
      <c r="AH426" s="28">
        <f t="shared" si="2064"/>
        <v>0</v>
      </c>
      <c r="AI426" s="28">
        <f t="shared" ref="AI426:AJ426" si="2065">AI427+AI428+AI429</f>
        <v>0</v>
      </c>
      <c r="AJ426" s="28">
        <f t="shared" si="2065"/>
        <v>0</v>
      </c>
      <c r="AK426" s="28">
        <f t="shared" ref="AK426:AL426" si="2066">AK427+AK428+AK429</f>
        <v>0</v>
      </c>
      <c r="AL426" s="28">
        <f t="shared" si="2066"/>
        <v>0</v>
      </c>
      <c r="AM426" s="28">
        <f t="shared" ref="AM426:AN426" si="2067">AM427+AM428+AM429</f>
        <v>0</v>
      </c>
      <c r="AN426" s="28">
        <f t="shared" si="2067"/>
        <v>0</v>
      </c>
      <c r="AO426" s="28">
        <f t="shared" ref="AO426:AP426" si="2068">AO427+AO428+AO429</f>
        <v>0</v>
      </c>
      <c r="AP426" s="28">
        <f t="shared" si="2068"/>
        <v>0</v>
      </c>
      <c r="AQ426" s="28">
        <f t="shared" ref="AQ426:AR426" si="2069">AQ427+AQ428+AQ429</f>
        <v>0</v>
      </c>
      <c r="AR426" s="28">
        <f t="shared" si="2069"/>
        <v>0</v>
      </c>
      <c r="AS426" s="28">
        <f t="shared" ref="AS426:AT426" si="2070">AS427+AS428+AS429</f>
        <v>0</v>
      </c>
      <c r="AT426" s="28">
        <f t="shared" si="2070"/>
        <v>0</v>
      </c>
      <c r="AU426" s="28">
        <f t="shared" ref="AU426:AV426" si="2071">AU427+AU428+AU429</f>
        <v>0</v>
      </c>
      <c r="AV426" s="28">
        <f t="shared" si="2071"/>
        <v>0</v>
      </c>
      <c r="AW426" s="28">
        <f t="shared" ref="AW426:AX426" si="2072">AW427+AW428+AW429</f>
        <v>0</v>
      </c>
      <c r="AX426" s="28">
        <f t="shared" si="2072"/>
        <v>0</v>
      </c>
      <c r="AY426" s="28">
        <f t="shared" ref="AY426:AZ426" si="2073">AY427+AY428+AY429</f>
        <v>0</v>
      </c>
      <c r="AZ426" s="28">
        <f t="shared" si="2073"/>
        <v>0</v>
      </c>
      <c r="BA426" s="28">
        <f t="shared" ref="BA426:BB426" si="2074">BA427+BA428+BA429</f>
        <v>0</v>
      </c>
      <c r="BB426" s="28">
        <f t="shared" si="2074"/>
        <v>0</v>
      </c>
      <c r="BC426" s="32"/>
      <c r="BD426" s="32"/>
      <c r="BE426" s="32"/>
      <c r="BF426" s="32"/>
      <c r="BG426" s="32"/>
      <c r="BH426" s="32"/>
      <c r="BI426" s="32"/>
      <c r="BJ426" s="32"/>
      <c r="BK426" s="32"/>
      <c r="BL426" s="32"/>
      <c r="BM426" s="32"/>
      <c r="BN426" s="32"/>
      <c r="BO426" s="33"/>
      <c r="BP426" s="33"/>
      <c r="BQ426" s="33"/>
      <c r="BR426" s="33"/>
      <c r="BS426" s="33"/>
      <c r="BT426" s="33"/>
      <c r="BU426" s="33"/>
      <c r="BV426" s="33"/>
      <c r="BW426" s="33"/>
      <c r="BX426" s="33"/>
      <c r="BY426" s="33"/>
      <c r="BZ426" s="33"/>
      <c r="CA426" s="33"/>
      <c r="CB426" s="33"/>
      <c r="CC426" s="33"/>
      <c r="CD426" s="33"/>
      <c r="CE426" s="33"/>
      <c r="CF426" s="33"/>
      <c r="CG426" s="33"/>
      <c r="CH426" s="33"/>
      <c r="CI426" s="33"/>
      <c r="CJ426" s="33"/>
      <c r="CK426" s="33"/>
      <c r="CL426" s="33"/>
      <c r="CM426" s="33"/>
      <c r="CN426" s="33"/>
      <c r="CO426" s="33"/>
      <c r="CP426" s="33"/>
      <c r="CQ426" s="33"/>
      <c r="CR426" s="33"/>
      <c r="CS426" s="33"/>
      <c r="CT426" s="33"/>
      <c r="CU426" s="33"/>
      <c r="CV426" s="33"/>
      <c r="CW426" s="33"/>
      <c r="CX426" s="33"/>
      <c r="CY426" s="33"/>
      <c r="CZ426" s="33"/>
      <c r="DA426" s="33"/>
      <c r="DB426" s="33"/>
      <c r="DC426" s="33"/>
      <c r="DD426" s="33"/>
      <c r="DE426" s="33"/>
      <c r="DF426" s="33"/>
      <c r="DG426" s="33"/>
      <c r="DH426" s="33"/>
      <c r="DI426" s="33"/>
      <c r="DJ426" s="33"/>
    </row>
    <row r="427" spans="1:114" s="30" customFormat="1">
      <c r="A427" s="7"/>
      <c r="B427" s="7"/>
      <c r="C427" s="7"/>
      <c r="D427" s="34"/>
      <c r="E427" s="34"/>
      <c r="F427" s="34" t="s">
        <v>58</v>
      </c>
      <c r="G427" s="35" t="s">
        <v>292</v>
      </c>
      <c r="H427" s="36"/>
      <c r="I427" s="36"/>
      <c r="J427" s="36">
        <f>H427+I427</f>
        <v>0</v>
      </c>
      <c r="K427" s="36"/>
      <c r="L427" s="36">
        <f>J427+K427</f>
        <v>0</v>
      </c>
      <c r="M427" s="36"/>
      <c r="N427" s="36">
        <f>L427+M427</f>
        <v>0</v>
      </c>
      <c r="O427" s="36"/>
      <c r="P427" s="36">
        <f>N427+O427</f>
        <v>0</v>
      </c>
      <c r="Q427" s="36">
        <v>1050</v>
      </c>
      <c r="R427" s="36">
        <f>P427+Q427</f>
        <v>1050</v>
      </c>
      <c r="S427" s="36"/>
      <c r="T427" s="36">
        <f>R427+S427</f>
        <v>1050</v>
      </c>
      <c r="U427" s="36"/>
      <c r="V427" s="36">
        <f>T427+U427</f>
        <v>1050</v>
      </c>
      <c r="W427" s="36"/>
      <c r="X427" s="36">
        <f>V427+W427</f>
        <v>1050</v>
      </c>
      <c r="Y427" s="36"/>
      <c r="Z427" s="36">
        <f>X427+Y427</f>
        <v>1050</v>
      </c>
      <c r="AA427" s="36"/>
      <c r="AB427" s="36">
        <f>Z427+AA427</f>
        <v>1050</v>
      </c>
      <c r="AC427" s="36"/>
      <c r="AD427" s="36"/>
      <c r="AE427" s="36"/>
      <c r="AF427" s="36">
        <f>AD427+AE427</f>
        <v>0</v>
      </c>
      <c r="AG427" s="36"/>
      <c r="AH427" s="36">
        <f>AF427+AG427</f>
        <v>0</v>
      </c>
      <c r="AI427" s="36"/>
      <c r="AJ427" s="36">
        <f>AH427+AI427</f>
        <v>0</v>
      </c>
      <c r="AK427" s="36"/>
      <c r="AL427" s="36">
        <f>AJ427+AK427</f>
        <v>0</v>
      </c>
      <c r="AM427" s="36"/>
      <c r="AN427" s="36">
        <f>AL427+AM427</f>
        <v>0</v>
      </c>
      <c r="AO427" s="36"/>
      <c r="AP427" s="36">
        <f>AN427+AO427</f>
        <v>0</v>
      </c>
      <c r="AQ427" s="36"/>
      <c r="AR427" s="36">
        <f>AP427+AQ427</f>
        <v>0</v>
      </c>
      <c r="AS427" s="36"/>
      <c r="AT427" s="36">
        <f>AR427+AS427</f>
        <v>0</v>
      </c>
      <c r="AU427" s="36"/>
      <c r="AV427" s="36">
        <f>AT427+AU427</f>
        <v>0</v>
      </c>
      <c r="AW427" s="36"/>
      <c r="AX427" s="36">
        <f>AV427+AW427</f>
        <v>0</v>
      </c>
      <c r="AY427" s="36"/>
      <c r="AZ427" s="36">
        <f>AX427+AY427</f>
        <v>0</v>
      </c>
      <c r="BA427" s="36"/>
      <c r="BB427" s="36">
        <f>AZ427+BA427</f>
        <v>0</v>
      </c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  <c r="CR427" s="29"/>
      <c r="CS427" s="29"/>
      <c r="CT427" s="29"/>
      <c r="CU427" s="29"/>
      <c r="CV427" s="29"/>
      <c r="CW427" s="29"/>
      <c r="CX427" s="29"/>
      <c r="CY427" s="29"/>
      <c r="CZ427" s="29"/>
      <c r="DA427" s="29"/>
      <c r="DB427" s="29"/>
      <c r="DC427" s="29"/>
      <c r="DD427" s="29"/>
      <c r="DE427" s="29"/>
      <c r="DF427" s="29"/>
      <c r="DG427" s="29"/>
      <c r="DH427" s="29"/>
      <c r="DI427" s="29"/>
      <c r="DJ427" s="29"/>
    </row>
    <row r="428" spans="1:114" s="30" customFormat="1">
      <c r="A428" s="7"/>
      <c r="B428" s="7"/>
      <c r="C428" s="7"/>
      <c r="D428" s="34"/>
      <c r="E428" s="34"/>
      <c r="F428" s="34" t="s">
        <v>60</v>
      </c>
      <c r="G428" s="35" t="s">
        <v>293</v>
      </c>
      <c r="H428" s="36"/>
      <c r="I428" s="36"/>
      <c r="J428" s="36">
        <f>H428+I428</f>
        <v>0</v>
      </c>
      <c r="K428" s="36"/>
      <c r="L428" s="36">
        <f>J428+K428</f>
        <v>0</v>
      </c>
      <c r="M428" s="36"/>
      <c r="N428" s="36">
        <f>L428+M428</f>
        <v>0</v>
      </c>
      <c r="O428" s="36"/>
      <c r="P428" s="36">
        <f>N428+O428</f>
        <v>0</v>
      </c>
      <c r="Q428" s="36">
        <v>3050</v>
      </c>
      <c r="R428" s="36">
        <f>P428+Q428</f>
        <v>3050</v>
      </c>
      <c r="S428" s="36"/>
      <c r="T428" s="36">
        <f>R428+S428</f>
        <v>3050</v>
      </c>
      <c r="U428" s="36"/>
      <c r="V428" s="36">
        <f>T428+U428</f>
        <v>3050</v>
      </c>
      <c r="W428" s="36"/>
      <c r="X428" s="36">
        <f>V428+W428</f>
        <v>3050</v>
      </c>
      <c r="Y428" s="36"/>
      <c r="Z428" s="36">
        <f>X428+Y428</f>
        <v>3050</v>
      </c>
      <c r="AA428" s="36"/>
      <c r="AB428" s="36">
        <f>Z428+AA428</f>
        <v>3050</v>
      </c>
      <c r="AC428" s="36"/>
      <c r="AD428" s="36"/>
      <c r="AE428" s="36"/>
      <c r="AF428" s="36">
        <f>AD428+AE428</f>
        <v>0</v>
      </c>
      <c r="AG428" s="36"/>
      <c r="AH428" s="36">
        <f>AF428+AG428</f>
        <v>0</v>
      </c>
      <c r="AI428" s="36"/>
      <c r="AJ428" s="36">
        <f>AH428+AI428</f>
        <v>0</v>
      </c>
      <c r="AK428" s="36"/>
      <c r="AL428" s="36">
        <f>AJ428+AK428</f>
        <v>0</v>
      </c>
      <c r="AM428" s="36"/>
      <c r="AN428" s="36">
        <f>AL428+AM428</f>
        <v>0</v>
      </c>
      <c r="AO428" s="36"/>
      <c r="AP428" s="36">
        <f>AN428+AO428</f>
        <v>0</v>
      </c>
      <c r="AQ428" s="36"/>
      <c r="AR428" s="36">
        <f>AP428+AQ428</f>
        <v>0</v>
      </c>
      <c r="AS428" s="36"/>
      <c r="AT428" s="36">
        <f>AR428+AS428</f>
        <v>0</v>
      </c>
      <c r="AU428" s="36"/>
      <c r="AV428" s="36">
        <f>AT428+AU428</f>
        <v>0</v>
      </c>
      <c r="AW428" s="36"/>
      <c r="AX428" s="36">
        <f>AV428+AW428</f>
        <v>0</v>
      </c>
      <c r="AY428" s="36"/>
      <c r="AZ428" s="36">
        <f>AX428+AY428</f>
        <v>0</v>
      </c>
      <c r="BA428" s="36"/>
      <c r="BB428" s="36">
        <f>AZ428+BA428</f>
        <v>0</v>
      </c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  <c r="CI428" s="29"/>
      <c r="CJ428" s="29"/>
      <c r="CK428" s="29"/>
      <c r="CL428" s="29"/>
      <c r="CM428" s="29"/>
      <c r="CN428" s="29"/>
      <c r="CO428" s="29"/>
      <c r="CP428" s="29"/>
      <c r="CQ428" s="29"/>
      <c r="CR428" s="29"/>
      <c r="CS428" s="29"/>
      <c r="CT428" s="29"/>
      <c r="CU428" s="29"/>
      <c r="CV428" s="29"/>
      <c r="CW428" s="29"/>
      <c r="CX428" s="29"/>
      <c r="CY428" s="29"/>
      <c r="CZ428" s="29"/>
      <c r="DA428" s="29"/>
      <c r="DB428" s="29"/>
      <c r="DC428" s="29"/>
      <c r="DD428" s="29"/>
      <c r="DE428" s="29"/>
      <c r="DF428" s="29"/>
      <c r="DG428" s="29"/>
      <c r="DH428" s="29"/>
      <c r="DI428" s="29"/>
      <c r="DJ428" s="29"/>
    </row>
    <row r="429" spans="1:114" s="30" customFormat="1">
      <c r="A429" s="7"/>
      <c r="B429" s="7"/>
      <c r="C429" s="7"/>
      <c r="D429" s="34"/>
      <c r="E429" s="34"/>
      <c r="F429" s="34" t="s">
        <v>215</v>
      </c>
      <c r="G429" s="35" t="s">
        <v>294</v>
      </c>
      <c r="H429" s="36"/>
      <c r="I429" s="36"/>
      <c r="J429" s="36">
        <f>H429+I429</f>
        <v>0</v>
      </c>
      <c r="K429" s="36"/>
      <c r="L429" s="36">
        <f>J429+K429</f>
        <v>0</v>
      </c>
      <c r="M429" s="36"/>
      <c r="N429" s="36">
        <f>L429+M429</f>
        <v>0</v>
      </c>
      <c r="O429" s="36"/>
      <c r="P429" s="36">
        <f>N429+O429</f>
        <v>0</v>
      </c>
      <c r="Q429" s="36"/>
      <c r="R429" s="36">
        <f>P429+Q429</f>
        <v>0</v>
      </c>
      <c r="S429" s="36"/>
      <c r="T429" s="36">
        <f>R429+S429</f>
        <v>0</v>
      </c>
      <c r="U429" s="36"/>
      <c r="V429" s="36">
        <f>T429+U429</f>
        <v>0</v>
      </c>
      <c r="W429" s="36"/>
      <c r="X429" s="36">
        <f>V429+W429</f>
        <v>0</v>
      </c>
      <c r="Y429" s="36"/>
      <c r="Z429" s="36">
        <f>X429+Y429</f>
        <v>0</v>
      </c>
      <c r="AA429" s="36"/>
      <c r="AB429" s="36">
        <f>Z429+AA429</f>
        <v>0</v>
      </c>
      <c r="AC429" s="36"/>
      <c r="AD429" s="36">
        <f>AB429+AC429</f>
        <v>0</v>
      </c>
      <c r="AE429" s="36"/>
      <c r="AF429" s="36">
        <f>AD429+AE429</f>
        <v>0</v>
      </c>
      <c r="AG429" s="36"/>
      <c r="AH429" s="36">
        <f>AF429+AG429</f>
        <v>0</v>
      </c>
      <c r="AI429" s="36"/>
      <c r="AJ429" s="36">
        <f>AH429+AI429</f>
        <v>0</v>
      </c>
      <c r="AK429" s="36"/>
      <c r="AL429" s="36">
        <f>AJ429+AK429</f>
        <v>0</v>
      </c>
      <c r="AM429" s="36"/>
      <c r="AN429" s="36">
        <f>AL429+AM429</f>
        <v>0</v>
      </c>
      <c r="AO429" s="36"/>
      <c r="AP429" s="36">
        <f>AN429+AO429</f>
        <v>0</v>
      </c>
      <c r="AQ429" s="36"/>
      <c r="AR429" s="36">
        <f>AP429+AQ429</f>
        <v>0</v>
      </c>
      <c r="AS429" s="36"/>
      <c r="AT429" s="36">
        <f>AR429+AS429</f>
        <v>0</v>
      </c>
      <c r="AU429" s="36"/>
      <c r="AV429" s="36">
        <f>AT429+AU429</f>
        <v>0</v>
      </c>
      <c r="AW429" s="36"/>
      <c r="AX429" s="36">
        <f>AV429+AW429</f>
        <v>0</v>
      </c>
      <c r="AY429" s="36"/>
      <c r="AZ429" s="36">
        <f>AX429+AY429</f>
        <v>0</v>
      </c>
      <c r="BA429" s="36"/>
      <c r="BB429" s="36">
        <f>AZ429+BA429</f>
        <v>0</v>
      </c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  <c r="CR429" s="29"/>
      <c r="CS429" s="29"/>
      <c r="CT429" s="29"/>
      <c r="CU429" s="29"/>
      <c r="CV429" s="29"/>
      <c r="CW429" s="29"/>
      <c r="CX429" s="29"/>
      <c r="CY429" s="29"/>
      <c r="CZ429" s="29"/>
      <c r="DA429" s="29"/>
      <c r="DB429" s="29"/>
      <c r="DC429" s="29"/>
      <c r="DD429" s="29"/>
      <c r="DE429" s="29"/>
      <c r="DF429" s="29"/>
      <c r="DG429" s="29"/>
      <c r="DH429" s="29"/>
      <c r="DI429" s="29"/>
      <c r="DJ429" s="29"/>
    </row>
    <row r="430" spans="1:114">
      <c r="A430" s="7"/>
      <c r="B430" s="7"/>
      <c r="C430" s="7"/>
      <c r="D430" s="34"/>
      <c r="E430" s="34"/>
      <c r="F430" s="34"/>
      <c r="G430" s="35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  <c r="AB430" s="72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</row>
    <row r="431" spans="1:114">
      <c r="A431" s="30"/>
      <c r="B431" s="30"/>
      <c r="C431" s="30"/>
      <c r="D431" s="30"/>
      <c r="E431" s="30"/>
      <c r="F431" s="73" t="s">
        <v>295</v>
      </c>
      <c r="G431" s="73" t="s">
        <v>296</v>
      </c>
      <c r="H431" s="74"/>
      <c r="I431" s="74">
        <v>7144</v>
      </c>
      <c r="J431" s="36">
        <f>H431+I431</f>
        <v>7144</v>
      </c>
      <c r="K431" s="74">
        <v>7011</v>
      </c>
      <c r="L431" s="36">
        <f>J431+K431</f>
        <v>14155</v>
      </c>
      <c r="M431" s="74">
        <v>7441</v>
      </c>
      <c r="N431" s="36">
        <f>L431+M431</f>
        <v>21596</v>
      </c>
      <c r="O431" s="74">
        <v>7208</v>
      </c>
      <c r="P431" s="36">
        <f>N431+O431</f>
        <v>28804</v>
      </c>
      <c r="Q431" s="74">
        <v>7191</v>
      </c>
      <c r="R431" s="36">
        <f>P431+Q431</f>
        <v>35995</v>
      </c>
      <c r="S431" s="74">
        <v>8264</v>
      </c>
      <c r="T431" s="36">
        <f>R431+S431</f>
        <v>44259</v>
      </c>
      <c r="U431" s="74">
        <v>7742</v>
      </c>
      <c r="V431" s="36">
        <f>T431+U431</f>
        <v>52001</v>
      </c>
      <c r="W431" s="74">
        <v>7518</v>
      </c>
      <c r="X431" s="36">
        <f>V431+W431</f>
        <v>59519</v>
      </c>
      <c r="Y431" s="74">
        <v>3874</v>
      </c>
      <c r="Z431" s="36">
        <f>X431+Y431</f>
        <v>63393</v>
      </c>
      <c r="AA431" s="74">
        <v>6619</v>
      </c>
      <c r="AB431" s="36">
        <f>Z431+AA431</f>
        <v>70012</v>
      </c>
      <c r="AC431" s="74">
        <v>5212</v>
      </c>
      <c r="AD431" s="36"/>
      <c r="AE431" s="74">
        <v>15776</v>
      </c>
      <c r="AF431" s="36">
        <f>AD431+AE431</f>
        <v>15776</v>
      </c>
      <c r="AG431" s="74">
        <v>16332</v>
      </c>
      <c r="AH431" s="36">
        <f>AF431+AG431</f>
        <v>32108</v>
      </c>
      <c r="AI431" s="74">
        <v>15655</v>
      </c>
      <c r="AJ431" s="36">
        <f>AH431+AI431</f>
        <v>47763</v>
      </c>
      <c r="AK431" s="74">
        <v>17431</v>
      </c>
      <c r="AL431" s="36">
        <v>62494</v>
      </c>
      <c r="AM431" s="74">
        <v>14619</v>
      </c>
      <c r="AN431" s="36">
        <f>AL431+AM431</f>
        <v>77113</v>
      </c>
      <c r="AO431" s="74">
        <v>13148</v>
      </c>
      <c r="AP431" s="36">
        <f>AN431+AO431</f>
        <v>90261</v>
      </c>
      <c r="AQ431" s="74">
        <v>11901</v>
      </c>
      <c r="AR431" s="36">
        <f>AP431+AQ431</f>
        <v>102162</v>
      </c>
      <c r="AS431" s="74">
        <v>10318</v>
      </c>
      <c r="AT431" s="36">
        <f>AR431+AS431</f>
        <v>112480</v>
      </c>
      <c r="AU431" s="74">
        <v>11229</v>
      </c>
      <c r="AV431" s="36">
        <f>AT431+AU431</f>
        <v>123709</v>
      </c>
      <c r="AW431" s="74">
        <v>9667</v>
      </c>
      <c r="AX431" s="36">
        <f>AV431+AW431</f>
        <v>133376</v>
      </c>
      <c r="AY431" s="74">
        <v>9673</v>
      </c>
      <c r="AZ431" s="36">
        <f>AX431+AY431</f>
        <v>143049</v>
      </c>
      <c r="BA431" s="74">
        <v>18386</v>
      </c>
      <c r="BB431" s="36">
        <f>AZ431+BA431</f>
        <v>161435</v>
      </c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</row>
    <row r="432" spans="1:114" ht="15.75">
      <c r="A432" s="30"/>
      <c r="B432" s="30"/>
      <c r="C432" s="30"/>
      <c r="D432" s="30"/>
      <c r="E432" s="30"/>
      <c r="F432" s="30"/>
      <c r="G432" s="73" t="s">
        <v>297</v>
      </c>
      <c r="H432" s="76"/>
      <c r="I432" s="74">
        <v>10226</v>
      </c>
      <c r="J432" s="36">
        <f>H432+I432</f>
        <v>10226</v>
      </c>
      <c r="K432" s="74">
        <v>10339</v>
      </c>
      <c r="L432" s="36">
        <f>J432+K432</f>
        <v>20565</v>
      </c>
      <c r="M432" s="74">
        <v>9596</v>
      </c>
      <c r="N432" s="36">
        <f>L432+M432</f>
        <v>30161</v>
      </c>
      <c r="O432" s="74">
        <v>9702</v>
      </c>
      <c r="P432" s="36">
        <f>N432+O432</f>
        <v>39863</v>
      </c>
      <c r="Q432" s="74">
        <v>9475</v>
      </c>
      <c r="R432" s="36">
        <f>P432+Q432</f>
        <v>49338</v>
      </c>
      <c r="S432" s="74">
        <v>10602</v>
      </c>
      <c r="T432" s="36">
        <f>R432+S432</f>
        <v>59940</v>
      </c>
      <c r="U432" s="74">
        <v>11581</v>
      </c>
      <c r="V432" s="36">
        <f>T432+U432</f>
        <v>71521</v>
      </c>
      <c r="W432" s="74">
        <v>12259</v>
      </c>
      <c r="X432" s="36">
        <f>V432+W432</f>
        <v>83780</v>
      </c>
      <c r="Y432" s="74">
        <v>16970</v>
      </c>
      <c r="Z432" s="36">
        <f>X432+Y432</f>
        <v>100750</v>
      </c>
      <c r="AA432" s="74">
        <v>10450</v>
      </c>
      <c r="AB432" s="36">
        <f>Z432+AA432</f>
        <v>111200</v>
      </c>
      <c r="AC432" s="74">
        <v>11371</v>
      </c>
      <c r="AD432" s="36"/>
      <c r="AE432" s="74">
        <v>8218</v>
      </c>
      <c r="AF432" s="36">
        <f>AD432+AE432</f>
        <v>8218</v>
      </c>
      <c r="AG432" s="74">
        <v>22806</v>
      </c>
      <c r="AH432" s="36">
        <f>AF432+AG432</f>
        <v>31024</v>
      </c>
      <c r="AI432" s="74">
        <v>15388</v>
      </c>
      <c r="AJ432" s="36">
        <f>AH432+AI432</f>
        <v>46412</v>
      </c>
      <c r="AK432" s="74">
        <v>16932</v>
      </c>
      <c r="AL432" s="36">
        <f>AJ432+AK432</f>
        <v>63344</v>
      </c>
      <c r="AM432" s="74">
        <v>17148</v>
      </c>
      <c r="AN432" s="36">
        <f>AL432+AM432</f>
        <v>80492</v>
      </c>
      <c r="AO432" s="74">
        <v>16202</v>
      </c>
      <c r="AP432" s="36">
        <f>AN432+AO432</f>
        <v>96694</v>
      </c>
      <c r="AQ432" s="74">
        <v>16008</v>
      </c>
      <c r="AR432" s="36">
        <f>AP432+AQ432</f>
        <v>112702</v>
      </c>
      <c r="AS432" s="74">
        <v>15677</v>
      </c>
      <c r="AT432" s="36">
        <f>AR432+AS432</f>
        <v>128379</v>
      </c>
      <c r="AU432" s="74">
        <v>15039</v>
      </c>
      <c r="AV432" s="36">
        <f>AT432+AU432</f>
        <v>143418</v>
      </c>
      <c r="AW432" s="74">
        <v>13322</v>
      </c>
      <c r="AX432" s="36">
        <f>AV432+AW432</f>
        <v>156740</v>
      </c>
      <c r="AY432" s="74">
        <v>17346</v>
      </c>
      <c r="AZ432" s="36">
        <f>AX432+AY432</f>
        <v>174086</v>
      </c>
      <c r="BA432" s="74">
        <v>34118</v>
      </c>
      <c r="BB432" s="36">
        <f>AZ432+BA432</f>
        <v>208204</v>
      </c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</row>
    <row r="433" spans="1:114">
      <c r="A433" s="30"/>
      <c r="B433" s="30"/>
      <c r="C433" s="30"/>
      <c r="D433" s="30"/>
      <c r="E433" s="30"/>
      <c r="F433" s="30"/>
      <c r="G433" s="73" t="s">
        <v>298</v>
      </c>
      <c r="H433" s="77"/>
      <c r="I433" s="74"/>
      <c r="J433" s="36">
        <f>H433+I433</f>
        <v>0</v>
      </c>
      <c r="K433" s="74">
        <v>0</v>
      </c>
      <c r="L433" s="36">
        <f>J433+K433</f>
        <v>0</v>
      </c>
      <c r="M433" s="74">
        <v>0</v>
      </c>
      <c r="N433" s="36">
        <f>L433+M433</f>
        <v>0</v>
      </c>
      <c r="O433" s="74">
        <v>0</v>
      </c>
      <c r="P433" s="36">
        <f>N433+O433</f>
        <v>0</v>
      </c>
      <c r="Q433" s="74">
        <v>0</v>
      </c>
      <c r="R433" s="36">
        <f>P433+Q433</f>
        <v>0</v>
      </c>
      <c r="S433" s="74">
        <v>0</v>
      </c>
      <c r="T433" s="36">
        <f>R433+S433</f>
        <v>0</v>
      </c>
      <c r="U433" s="74">
        <v>82</v>
      </c>
      <c r="V433" s="36">
        <f>T433+U433</f>
        <v>82</v>
      </c>
      <c r="W433" s="74"/>
      <c r="X433" s="36">
        <f>V433+W433</f>
        <v>82</v>
      </c>
      <c r="Y433" s="74">
        <v>-72</v>
      </c>
      <c r="Z433" s="36">
        <f>X433+Y433</f>
        <v>10</v>
      </c>
      <c r="AA433" s="74">
        <v>10</v>
      </c>
      <c r="AB433" s="36">
        <f>Z433+AA433</f>
        <v>20</v>
      </c>
      <c r="AC433" s="74">
        <v>8</v>
      </c>
      <c r="AD433" s="36"/>
      <c r="AE433" s="74">
        <v>0</v>
      </c>
      <c r="AF433" s="36">
        <f>AD433+AE433</f>
        <v>0</v>
      </c>
      <c r="AG433" s="74">
        <v>0</v>
      </c>
      <c r="AH433" s="36">
        <f>AF433+AG433</f>
        <v>0</v>
      </c>
      <c r="AI433" s="74">
        <v>0</v>
      </c>
      <c r="AJ433" s="36">
        <f>AH433+AI433</f>
        <v>0</v>
      </c>
      <c r="AK433" s="74">
        <v>0</v>
      </c>
      <c r="AL433" s="36">
        <f>AJ433+AK433</f>
        <v>0</v>
      </c>
      <c r="AM433" s="74">
        <v>0</v>
      </c>
      <c r="AN433" s="36">
        <f>AL433+AM433</f>
        <v>0</v>
      </c>
      <c r="AO433" s="74">
        <v>0</v>
      </c>
      <c r="AP433" s="36">
        <f>AN433+AO433</f>
        <v>0</v>
      </c>
      <c r="AQ433" s="74">
        <v>0</v>
      </c>
      <c r="AR433" s="36">
        <f>AP433+AQ433</f>
        <v>0</v>
      </c>
      <c r="AS433" s="74">
        <v>0</v>
      </c>
      <c r="AT433" s="36">
        <f>AR433+AS433</f>
        <v>0</v>
      </c>
      <c r="AU433" s="74">
        <v>0</v>
      </c>
      <c r="AV433" s="36">
        <f>AT433+AU433</f>
        <v>0</v>
      </c>
      <c r="AW433" s="74">
        <v>500</v>
      </c>
      <c r="AX433" s="36">
        <f>AV433+AW433</f>
        <v>500</v>
      </c>
      <c r="AY433" s="74">
        <v>147</v>
      </c>
      <c r="AZ433" s="36">
        <f>AX433+AY433</f>
        <v>647</v>
      </c>
      <c r="BA433" s="74"/>
      <c r="BB433" s="36">
        <f>AZ433+BA433</f>
        <v>647</v>
      </c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</row>
    <row r="434" spans="1:114">
      <c r="A434" s="30"/>
      <c r="B434" s="30"/>
      <c r="C434" s="30"/>
      <c r="D434" s="30"/>
      <c r="E434" s="30"/>
      <c r="F434" s="30"/>
      <c r="G434" s="73" t="s">
        <v>299</v>
      </c>
      <c r="H434" s="77"/>
      <c r="I434" s="74">
        <v>82</v>
      </c>
      <c r="J434" s="36">
        <f>H434+I434</f>
        <v>82</v>
      </c>
      <c r="K434" s="74">
        <v>82</v>
      </c>
      <c r="L434" s="36">
        <f>J434+K434</f>
        <v>164</v>
      </c>
      <c r="M434" s="74">
        <v>78</v>
      </c>
      <c r="N434" s="36">
        <f>L434+M434</f>
        <v>242</v>
      </c>
      <c r="O434" s="74">
        <v>76</v>
      </c>
      <c r="P434" s="36">
        <f>N434+O434</f>
        <v>318</v>
      </c>
      <c r="Q434" s="74">
        <v>77</v>
      </c>
      <c r="R434" s="36">
        <f>P434+Q434</f>
        <v>395</v>
      </c>
      <c r="S434" s="74">
        <v>75</v>
      </c>
      <c r="T434" s="36">
        <f>R434+S434</f>
        <v>470</v>
      </c>
      <c r="U434" s="74"/>
      <c r="V434" s="36">
        <f>T434+U434</f>
        <v>470</v>
      </c>
      <c r="W434" s="74">
        <v>87</v>
      </c>
      <c r="X434" s="36">
        <f>V434+W434</f>
        <v>557</v>
      </c>
      <c r="Y434" s="74">
        <v>175</v>
      </c>
      <c r="Z434" s="36">
        <f>X434+Y434</f>
        <v>732</v>
      </c>
      <c r="AA434" s="74">
        <v>767</v>
      </c>
      <c r="AB434" s="36">
        <f>Z434+AA434</f>
        <v>1499</v>
      </c>
      <c r="AC434" s="74">
        <v>1141</v>
      </c>
      <c r="AD434" s="36"/>
      <c r="AE434" s="74">
        <v>257</v>
      </c>
      <c r="AF434" s="36">
        <f>AD434+AE434</f>
        <v>257</v>
      </c>
      <c r="AG434" s="74">
        <v>224</v>
      </c>
      <c r="AH434" s="36">
        <f>AF434+AG434</f>
        <v>481</v>
      </c>
      <c r="AI434" s="74">
        <v>255</v>
      </c>
      <c r="AJ434" s="36">
        <f>AH434+AI434</f>
        <v>736</v>
      </c>
      <c r="AK434" s="74">
        <v>389</v>
      </c>
      <c r="AL434" s="36">
        <f>AJ434+AK434</f>
        <v>1125</v>
      </c>
      <c r="AM434" s="74">
        <v>394</v>
      </c>
      <c r="AN434" s="36">
        <f>AL434+AM434</f>
        <v>1519</v>
      </c>
      <c r="AO434" s="74">
        <v>390</v>
      </c>
      <c r="AP434" s="36">
        <f>AN434+AO434</f>
        <v>1909</v>
      </c>
      <c r="AQ434" s="74">
        <v>394</v>
      </c>
      <c r="AR434" s="36">
        <f>AP434+AQ434</f>
        <v>2303</v>
      </c>
      <c r="AS434" s="74">
        <v>403</v>
      </c>
      <c r="AT434" s="36">
        <f>AR434+AS434</f>
        <v>2706</v>
      </c>
      <c r="AU434" s="74">
        <v>396</v>
      </c>
      <c r="AV434" s="36">
        <f>AT434+AU434</f>
        <v>3102</v>
      </c>
      <c r="AW434" s="74">
        <v>393</v>
      </c>
      <c r="AX434" s="36">
        <f>AV434+AW434</f>
        <v>3495</v>
      </c>
      <c r="AY434" s="74">
        <v>431</v>
      </c>
      <c r="AZ434" s="36">
        <f>AX434+AY434</f>
        <v>3926</v>
      </c>
      <c r="BA434" s="74">
        <v>832</v>
      </c>
      <c r="BB434" s="36">
        <f>AZ434+BA434</f>
        <v>4758</v>
      </c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</row>
    <row r="435" spans="1:114" s="1" customFormat="1" ht="15.75">
      <c r="A435" s="31"/>
      <c r="B435" s="31"/>
      <c r="C435" s="31"/>
      <c r="D435" s="31"/>
      <c r="E435" s="31"/>
      <c r="F435" s="31"/>
      <c r="G435" s="43" t="s">
        <v>300</v>
      </c>
      <c r="H435" s="44">
        <f t="shared" ref="H435:N435" si="2075">H431+H432+H433+H434</f>
        <v>0</v>
      </c>
      <c r="I435" s="44">
        <f t="shared" si="2075"/>
        <v>17452</v>
      </c>
      <c r="J435" s="44">
        <f t="shared" si="2075"/>
        <v>17452</v>
      </c>
      <c r="K435" s="44">
        <f t="shared" si="2075"/>
        <v>17432</v>
      </c>
      <c r="L435" s="44">
        <f t="shared" si="2075"/>
        <v>34884</v>
      </c>
      <c r="M435" s="44">
        <f t="shared" si="2075"/>
        <v>17115</v>
      </c>
      <c r="N435" s="44">
        <f t="shared" si="2075"/>
        <v>51999</v>
      </c>
      <c r="O435" s="44">
        <f t="shared" ref="O435:T435" si="2076">O431+O432+O433+O434</f>
        <v>16986</v>
      </c>
      <c r="P435" s="44">
        <f t="shared" si="2076"/>
        <v>68985</v>
      </c>
      <c r="Q435" s="44">
        <f t="shared" si="2076"/>
        <v>16743</v>
      </c>
      <c r="R435" s="44">
        <f t="shared" si="2076"/>
        <v>85728</v>
      </c>
      <c r="S435" s="44">
        <f t="shared" si="2076"/>
        <v>18941</v>
      </c>
      <c r="T435" s="44">
        <f t="shared" si="2076"/>
        <v>104669</v>
      </c>
      <c r="U435" s="44">
        <f t="shared" ref="U435:Z435" si="2077">U431+U432+U433+U434</f>
        <v>19405</v>
      </c>
      <c r="V435" s="44">
        <f t="shared" si="2077"/>
        <v>124074</v>
      </c>
      <c r="W435" s="44">
        <f t="shared" si="2077"/>
        <v>19864</v>
      </c>
      <c r="X435" s="44">
        <f t="shared" si="2077"/>
        <v>143938</v>
      </c>
      <c r="Y435" s="44">
        <f t="shared" si="2077"/>
        <v>20947</v>
      </c>
      <c r="Z435" s="44">
        <f t="shared" si="2077"/>
        <v>164885</v>
      </c>
      <c r="AA435" s="44">
        <f t="shared" ref="AA435:AF435" si="2078">AA431+AA432+AA433+AA434</f>
        <v>17846</v>
      </c>
      <c r="AB435" s="44">
        <f t="shared" si="2078"/>
        <v>182731</v>
      </c>
      <c r="AC435" s="44">
        <f t="shared" si="2078"/>
        <v>17732</v>
      </c>
      <c r="AD435" s="44">
        <f t="shared" si="2078"/>
        <v>0</v>
      </c>
      <c r="AE435" s="44">
        <f t="shared" si="2078"/>
        <v>24251</v>
      </c>
      <c r="AF435" s="44">
        <f t="shared" si="2078"/>
        <v>24251</v>
      </c>
      <c r="AG435" s="44">
        <f t="shared" ref="AG435:AH435" si="2079">AG431+AG432+AG433+AG434</f>
        <v>39362</v>
      </c>
      <c r="AH435" s="44">
        <f t="shared" si="2079"/>
        <v>63613</v>
      </c>
      <c r="AI435" s="44">
        <f t="shared" ref="AI435:AJ435" si="2080">AI431+AI432+AI433+AI434</f>
        <v>31298</v>
      </c>
      <c r="AJ435" s="44">
        <f t="shared" si="2080"/>
        <v>94911</v>
      </c>
      <c r="AK435" s="44">
        <f t="shared" ref="AK435:AL435" si="2081">AK431+AK432+AK433+AK434</f>
        <v>34752</v>
      </c>
      <c r="AL435" s="44">
        <f t="shared" si="2081"/>
        <v>126963</v>
      </c>
      <c r="AM435" s="44">
        <f t="shared" ref="AM435:AN435" si="2082">AM431+AM432+AM433+AM434</f>
        <v>32161</v>
      </c>
      <c r="AN435" s="44">
        <f t="shared" si="2082"/>
        <v>159124</v>
      </c>
      <c r="AO435" s="44">
        <f t="shared" ref="AO435:AP435" si="2083">AO431+AO432+AO433+AO434</f>
        <v>29740</v>
      </c>
      <c r="AP435" s="44">
        <f t="shared" si="2083"/>
        <v>188864</v>
      </c>
      <c r="AQ435" s="44">
        <f t="shared" ref="AQ435:AR435" si="2084">AQ431+AQ432+AQ433+AQ434</f>
        <v>28303</v>
      </c>
      <c r="AR435" s="44">
        <f t="shared" si="2084"/>
        <v>217167</v>
      </c>
      <c r="AS435" s="44">
        <f t="shared" ref="AS435:AT435" si="2085">AS431+AS432+AS433+AS434</f>
        <v>26398</v>
      </c>
      <c r="AT435" s="44">
        <f t="shared" si="2085"/>
        <v>243565</v>
      </c>
      <c r="AU435" s="44">
        <f t="shared" ref="AU435:AV435" si="2086">AU431+AU432+AU433+AU434</f>
        <v>26664</v>
      </c>
      <c r="AV435" s="44">
        <f t="shared" si="2086"/>
        <v>270229</v>
      </c>
      <c r="AW435" s="44">
        <f t="shared" ref="AW435:AX435" si="2087">AW431+AW432+AW433+AW434</f>
        <v>23882</v>
      </c>
      <c r="AX435" s="44">
        <f t="shared" si="2087"/>
        <v>294111</v>
      </c>
      <c r="AY435" s="44">
        <f t="shared" ref="AY435:AZ435" si="2088">AY431+AY432+AY433+AY434</f>
        <v>27597</v>
      </c>
      <c r="AZ435" s="44">
        <f t="shared" si="2088"/>
        <v>321708</v>
      </c>
      <c r="BA435" s="44">
        <f t="shared" ref="BA435:BB435" si="2089">BA431+BA432+BA433+BA434</f>
        <v>53336</v>
      </c>
      <c r="BB435" s="44">
        <f t="shared" si="2089"/>
        <v>375044</v>
      </c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  <c r="CI435" s="11"/>
      <c r="CJ435" s="11"/>
      <c r="CK435" s="11"/>
      <c r="CL435" s="11"/>
      <c r="CM435" s="11"/>
      <c r="CN435" s="11"/>
      <c r="CO435" s="11"/>
      <c r="CP435" s="11"/>
      <c r="CQ435" s="11"/>
      <c r="CR435" s="11"/>
      <c r="CS435" s="11"/>
      <c r="CT435" s="11"/>
      <c r="CU435" s="11"/>
      <c r="CV435" s="11"/>
      <c r="CW435" s="11"/>
      <c r="CX435" s="11"/>
      <c r="CY435" s="11"/>
      <c r="CZ435" s="11"/>
      <c r="DA435" s="11"/>
      <c r="DB435" s="11"/>
      <c r="DC435" s="11"/>
      <c r="DD435" s="11"/>
      <c r="DE435" s="11"/>
      <c r="DF435" s="11"/>
      <c r="DG435" s="11"/>
      <c r="DH435" s="11"/>
      <c r="DI435" s="11"/>
      <c r="DJ435" s="11"/>
    </row>
    <row r="436" spans="1:114" s="1" customFormat="1" ht="15.75">
      <c r="A436" s="31"/>
      <c r="B436" s="31"/>
      <c r="C436" s="31"/>
      <c r="D436" s="31"/>
      <c r="E436" s="31"/>
      <c r="F436" s="31"/>
      <c r="G436" s="43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44"/>
      <c r="AU436" s="44"/>
      <c r="AV436" s="44"/>
      <c r="AW436" s="44"/>
      <c r="AX436" s="44"/>
      <c r="AY436" s="44"/>
      <c r="AZ436" s="44"/>
      <c r="BA436" s="44"/>
      <c r="BB436" s="44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  <c r="CK436" s="11"/>
      <c r="CL436" s="11"/>
      <c r="CM436" s="11"/>
      <c r="CN436" s="11"/>
      <c r="CO436" s="11"/>
      <c r="CP436" s="11"/>
      <c r="CQ436" s="11"/>
      <c r="CR436" s="11"/>
      <c r="CS436" s="11"/>
      <c r="CT436" s="11"/>
      <c r="CU436" s="11"/>
      <c r="CV436" s="11"/>
      <c r="CW436" s="11"/>
      <c r="CX436" s="11"/>
      <c r="CY436" s="11"/>
      <c r="CZ436" s="11"/>
      <c r="DA436" s="11"/>
      <c r="DB436" s="11"/>
      <c r="DC436" s="11"/>
      <c r="DD436" s="11"/>
      <c r="DE436" s="11"/>
      <c r="DF436" s="11"/>
      <c r="DG436" s="11"/>
      <c r="DH436" s="11"/>
      <c r="DI436" s="11"/>
      <c r="DJ436" s="11"/>
    </row>
    <row r="437" spans="1:114" s="1" customFormat="1" ht="9" hidden="1" customHeight="1">
      <c r="A437" s="31"/>
      <c r="B437" s="31"/>
      <c r="C437" s="31"/>
      <c r="D437" s="31"/>
      <c r="E437" s="31"/>
      <c r="F437" s="31"/>
      <c r="G437" s="43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44"/>
      <c r="AU437" s="44"/>
      <c r="AV437" s="44"/>
      <c r="AW437" s="44"/>
      <c r="AX437" s="44"/>
      <c r="AY437" s="44"/>
      <c r="AZ437" s="44"/>
      <c r="BA437" s="44"/>
      <c r="BB437" s="44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/>
      <c r="CR437" s="11"/>
      <c r="CS437" s="11"/>
      <c r="CT437" s="11"/>
      <c r="CU437" s="11"/>
      <c r="CV437" s="11"/>
      <c r="CW437" s="11"/>
      <c r="CX437" s="11"/>
      <c r="CY437" s="11"/>
      <c r="CZ437" s="11"/>
      <c r="DA437" s="11"/>
      <c r="DB437" s="11"/>
      <c r="DC437" s="11"/>
      <c r="DD437" s="11"/>
      <c r="DE437" s="11"/>
      <c r="DF437" s="11"/>
      <c r="DG437" s="11"/>
      <c r="DH437" s="11"/>
      <c r="DI437" s="11"/>
      <c r="DJ437" s="11"/>
    </row>
    <row r="438" spans="1:114" hidden="1">
      <c r="A438" s="84" t="s">
        <v>311</v>
      </c>
      <c r="B438" s="86"/>
      <c r="C438" s="86"/>
      <c r="D438" s="86"/>
      <c r="E438" s="86"/>
      <c r="F438" s="86"/>
      <c r="G438" s="35"/>
      <c r="H438" s="75"/>
      <c r="I438" s="75"/>
      <c r="J438" s="87"/>
      <c r="K438" s="75"/>
      <c r="L438" s="87"/>
      <c r="M438" s="75"/>
      <c r="N438" s="87"/>
      <c r="O438" s="75"/>
      <c r="P438" s="87"/>
      <c r="Q438" s="75"/>
      <c r="R438" s="87"/>
      <c r="S438" s="75"/>
      <c r="T438" s="87"/>
      <c r="U438" s="75"/>
      <c r="V438" s="87"/>
      <c r="W438" s="75"/>
      <c r="X438" s="87"/>
      <c r="Y438" s="75"/>
      <c r="Z438" s="87"/>
      <c r="AA438" s="75"/>
      <c r="AB438" s="87"/>
      <c r="AC438" s="75"/>
      <c r="AD438" s="87"/>
      <c r="AE438" s="75"/>
      <c r="AF438" s="87"/>
      <c r="AG438" s="75"/>
      <c r="AH438" s="87"/>
      <c r="AI438" s="75"/>
      <c r="AJ438" s="87"/>
      <c r="AK438" s="75"/>
      <c r="AL438" s="87"/>
      <c r="AM438" s="75"/>
      <c r="AN438" s="87"/>
      <c r="AO438" s="75"/>
      <c r="AP438" s="87"/>
      <c r="AQ438" s="75"/>
      <c r="AR438" s="87"/>
      <c r="AS438" s="75"/>
      <c r="AT438" s="87"/>
      <c r="AU438" s="75"/>
      <c r="AV438" s="87"/>
      <c r="AW438" s="75"/>
      <c r="AX438" s="87"/>
      <c r="AY438" s="75"/>
      <c r="AZ438" s="87"/>
      <c r="BA438" s="75"/>
      <c r="BB438" s="87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</row>
    <row r="439" spans="1:114" s="31" customFormat="1" ht="23.25" hidden="1" customHeight="1">
      <c r="A439" s="85"/>
      <c r="B439" s="25"/>
      <c r="C439" s="25"/>
      <c r="D439" s="25"/>
      <c r="E439" s="25"/>
      <c r="F439" s="25"/>
      <c r="G439" s="27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88"/>
      <c r="AE439" s="88"/>
      <c r="AF439" s="88"/>
      <c r="AG439" s="88"/>
      <c r="AH439" s="88"/>
      <c r="AI439" s="88"/>
      <c r="AJ439" s="88"/>
      <c r="AK439" s="88"/>
      <c r="AL439" s="88"/>
      <c r="AM439" s="88"/>
      <c r="AN439" s="88"/>
      <c r="AO439" s="88"/>
      <c r="AP439" s="88"/>
      <c r="AQ439" s="88"/>
      <c r="AR439" s="88"/>
      <c r="AS439" s="88"/>
      <c r="AT439" s="88"/>
      <c r="AU439" s="88"/>
      <c r="AV439" s="88"/>
      <c r="AW439" s="88"/>
      <c r="AX439" s="88"/>
      <c r="AY439" s="88"/>
      <c r="AZ439" s="88"/>
      <c r="BA439" s="88"/>
      <c r="BB439" s="88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  <c r="BO439" s="33"/>
      <c r="BP439" s="33"/>
      <c r="BQ439" s="33"/>
      <c r="BR439" s="33"/>
      <c r="BS439" s="33"/>
      <c r="BT439" s="33"/>
      <c r="BU439" s="33"/>
      <c r="BV439" s="33"/>
      <c r="BW439" s="33"/>
      <c r="BX439" s="33"/>
      <c r="BY439" s="33"/>
      <c r="BZ439" s="33"/>
      <c r="CA439" s="33"/>
      <c r="CB439" s="33"/>
      <c r="CC439" s="33"/>
      <c r="CD439" s="33"/>
      <c r="CE439" s="33"/>
      <c r="CF439" s="33"/>
      <c r="CG439" s="33"/>
      <c r="CH439" s="33"/>
      <c r="CI439" s="33"/>
      <c r="CJ439" s="33"/>
      <c r="CK439" s="33"/>
      <c r="CL439" s="33"/>
      <c r="CM439" s="33"/>
      <c r="CN439" s="33"/>
      <c r="CO439" s="33"/>
      <c r="CP439" s="33"/>
      <c r="CQ439" s="33"/>
      <c r="CR439" s="33"/>
      <c r="CS439" s="33"/>
      <c r="CT439" s="33"/>
      <c r="CU439" s="33"/>
      <c r="CV439" s="33"/>
      <c r="CW439" s="33"/>
      <c r="CX439" s="33"/>
      <c r="CY439" s="33"/>
      <c r="CZ439" s="33"/>
      <c r="DA439" s="33"/>
      <c r="DB439" s="33"/>
      <c r="DC439" s="33"/>
      <c r="DD439" s="33"/>
      <c r="DE439" s="33"/>
      <c r="DF439" s="33"/>
      <c r="DG439" s="33"/>
      <c r="DH439" s="33"/>
      <c r="DI439" s="33"/>
      <c r="DJ439" s="33"/>
    </row>
    <row r="440" spans="1:114" s="31" customFormat="1" ht="23.25" hidden="1" customHeight="1">
      <c r="A440" s="84"/>
      <c r="B440" s="86"/>
      <c r="C440" s="86"/>
      <c r="D440" s="86"/>
      <c r="E440" s="86"/>
      <c r="F440" s="86"/>
      <c r="G440" s="35"/>
      <c r="H440" s="75"/>
      <c r="I440" s="36"/>
      <c r="J440" s="87"/>
      <c r="K440" s="36"/>
      <c r="L440" s="87"/>
      <c r="M440" s="36"/>
      <c r="N440" s="87"/>
      <c r="O440" s="36"/>
      <c r="P440" s="87"/>
      <c r="Q440" s="36"/>
      <c r="R440" s="87"/>
      <c r="S440" s="36"/>
      <c r="T440" s="87"/>
      <c r="U440" s="36"/>
      <c r="V440" s="87"/>
      <c r="W440" s="36"/>
      <c r="X440" s="87"/>
      <c r="Y440" s="36"/>
      <c r="Z440" s="87"/>
      <c r="AA440" s="36"/>
      <c r="AB440" s="87"/>
      <c r="AC440" s="36"/>
      <c r="AD440" s="87"/>
      <c r="AE440" s="36"/>
      <c r="AF440" s="87"/>
      <c r="AG440" s="36"/>
      <c r="AH440" s="87"/>
      <c r="AI440" s="36"/>
      <c r="AJ440" s="87"/>
      <c r="AK440" s="36"/>
      <c r="AL440" s="87"/>
      <c r="AM440" s="36"/>
      <c r="AN440" s="87"/>
      <c r="AO440" s="36"/>
      <c r="AP440" s="87"/>
      <c r="AQ440" s="36"/>
      <c r="AR440" s="87"/>
      <c r="AS440" s="36"/>
      <c r="AT440" s="87"/>
      <c r="AU440" s="36"/>
      <c r="AV440" s="87"/>
      <c r="AW440" s="36"/>
      <c r="AX440" s="87"/>
      <c r="AY440" s="36"/>
      <c r="AZ440" s="87"/>
      <c r="BA440" s="36"/>
      <c r="BB440" s="87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  <c r="BO440" s="33"/>
      <c r="BP440" s="33"/>
      <c r="BQ440" s="33"/>
      <c r="BR440" s="33"/>
      <c r="BS440" s="33"/>
      <c r="BT440" s="33"/>
      <c r="BU440" s="33"/>
      <c r="BV440" s="33"/>
      <c r="BW440" s="33"/>
      <c r="BX440" s="33"/>
      <c r="BY440" s="33"/>
      <c r="BZ440" s="33"/>
      <c r="CA440" s="33"/>
      <c r="CB440" s="33"/>
      <c r="CC440" s="33"/>
      <c r="CD440" s="33"/>
      <c r="CE440" s="33"/>
      <c r="CF440" s="33"/>
      <c r="CG440" s="33"/>
      <c r="CH440" s="33"/>
      <c r="CI440" s="33"/>
      <c r="CJ440" s="33"/>
      <c r="CK440" s="33"/>
      <c r="CL440" s="33"/>
      <c r="CM440" s="33"/>
      <c r="CN440" s="33"/>
      <c r="CO440" s="33"/>
      <c r="CP440" s="33"/>
      <c r="CQ440" s="33"/>
      <c r="CR440" s="33"/>
      <c r="CS440" s="33"/>
      <c r="CT440" s="33"/>
      <c r="CU440" s="33"/>
      <c r="CV440" s="33"/>
      <c r="CW440" s="33"/>
      <c r="CX440" s="33"/>
      <c r="CY440" s="33"/>
      <c r="CZ440" s="33"/>
      <c r="DA440" s="33"/>
      <c r="DB440" s="33"/>
      <c r="DC440" s="33"/>
      <c r="DD440" s="33"/>
      <c r="DE440" s="33"/>
      <c r="DF440" s="33"/>
      <c r="DG440" s="33"/>
      <c r="DH440" s="33"/>
      <c r="DI440" s="33"/>
      <c r="DJ440" s="33"/>
    </row>
    <row r="441" spans="1:114" hidden="1">
      <c r="A441" s="84"/>
      <c r="B441" s="86"/>
      <c r="C441" s="86"/>
      <c r="D441" s="86"/>
      <c r="E441" s="86"/>
      <c r="F441" s="86"/>
      <c r="G441" s="35"/>
      <c r="H441" s="75"/>
      <c r="I441" s="36"/>
      <c r="J441" s="87"/>
      <c r="K441" s="36"/>
      <c r="L441" s="87"/>
      <c r="M441" s="36"/>
      <c r="N441" s="87"/>
      <c r="O441" s="36"/>
      <c r="P441" s="87"/>
      <c r="Q441" s="36"/>
      <c r="R441" s="87"/>
      <c r="S441" s="36"/>
      <c r="T441" s="87"/>
      <c r="U441" s="36"/>
      <c r="V441" s="87"/>
      <c r="W441" s="36"/>
      <c r="X441" s="87"/>
      <c r="Y441" s="36"/>
      <c r="Z441" s="87"/>
      <c r="AA441" s="36"/>
      <c r="AB441" s="87"/>
      <c r="AC441" s="36"/>
      <c r="AD441" s="87"/>
      <c r="AE441" s="36"/>
      <c r="AF441" s="87"/>
      <c r="AG441" s="36"/>
      <c r="AH441" s="87"/>
      <c r="AI441" s="36"/>
      <c r="AJ441" s="87"/>
      <c r="AK441" s="36"/>
      <c r="AL441" s="87"/>
      <c r="AM441" s="36"/>
      <c r="AN441" s="87"/>
      <c r="AO441" s="36"/>
      <c r="AP441" s="87"/>
      <c r="AQ441" s="36"/>
      <c r="AR441" s="87"/>
      <c r="AS441" s="36"/>
      <c r="AT441" s="87"/>
      <c r="AU441" s="36"/>
      <c r="AV441" s="87"/>
      <c r="AW441" s="36"/>
      <c r="AX441" s="87"/>
      <c r="AY441" s="36"/>
      <c r="AZ441" s="87"/>
      <c r="BA441" s="36"/>
      <c r="BB441" s="87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</row>
    <row r="442" spans="1:114" hidden="1">
      <c r="A442" s="84"/>
      <c r="B442" s="86"/>
      <c r="C442" s="86"/>
      <c r="D442" s="86"/>
      <c r="E442" s="86"/>
      <c r="F442" s="86"/>
      <c r="G442" s="35"/>
      <c r="H442" s="75"/>
      <c r="I442" s="36"/>
      <c r="J442" s="87"/>
      <c r="K442" s="36"/>
      <c r="L442" s="87"/>
      <c r="M442" s="36"/>
      <c r="N442" s="87"/>
      <c r="O442" s="36"/>
      <c r="P442" s="87"/>
      <c r="Q442" s="36"/>
      <c r="R442" s="87"/>
      <c r="S442" s="36"/>
      <c r="T442" s="87"/>
      <c r="U442" s="36"/>
      <c r="V442" s="87"/>
      <c r="W442" s="36"/>
      <c r="X442" s="87"/>
      <c r="Y442" s="36"/>
      <c r="Z442" s="87"/>
      <c r="AA442" s="36"/>
      <c r="AB442" s="87"/>
      <c r="AC442" s="36"/>
      <c r="AD442" s="87"/>
      <c r="AE442" s="36"/>
      <c r="AF442" s="87"/>
      <c r="AG442" s="36"/>
      <c r="AH442" s="87"/>
      <c r="AI442" s="36"/>
      <c r="AJ442" s="87"/>
      <c r="AK442" s="36"/>
      <c r="AL442" s="87"/>
      <c r="AM442" s="36"/>
      <c r="AN442" s="87"/>
      <c r="AO442" s="36"/>
      <c r="AP442" s="87"/>
      <c r="AQ442" s="36"/>
      <c r="AR442" s="87"/>
      <c r="AS442" s="36"/>
      <c r="AT442" s="87"/>
      <c r="AU442" s="36"/>
      <c r="AV442" s="87"/>
      <c r="AW442" s="36"/>
      <c r="AX442" s="87"/>
      <c r="AY442" s="36"/>
      <c r="AZ442" s="87"/>
      <c r="BA442" s="36"/>
      <c r="BB442" s="87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</row>
    <row r="443" spans="1:114" hidden="1">
      <c r="A443" s="84"/>
      <c r="B443" s="86"/>
      <c r="C443" s="86"/>
      <c r="D443" s="86"/>
      <c r="E443" s="86"/>
      <c r="F443" s="86"/>
      <c r="G443" s="35"/>
      <c r="H443" s="75"/>
      <c r="I443" s="36"/>
      <c r="J443" s="87"/>
      <c r="K443" s="36"/>
      <c r="L443" s="87"/>
      <c r="M443" s="36"/>
      <c r="N443" s="87"/>
      <c r="O443" s="36"/>
      <c r="P443" s="87"/>
      <c r="Q443" s="36"/>
      <c r="R443" s="87"/>
      <c r="S443" s="36"/>
      <c r="T443" s="87"/>
      <c r="U443" s="36"/>
      <c r="V443" s="87"/>
      <c r="W443" s="36"/>
      <c r="X443" s="87"/>
      <c r="Y443" s="36"/>
      <c r="Z443" s="87"/>
      <c r="AA443" s="36"/>
      <c r="AB443" s="87"/>
      <c r="AC443" s="36"/>
      <c r="AD443" s="87"/>
      <c r="AE443" s="36"/>
      <c r="AF443" s="87"/>
      <c r="AG443" s="36"/>
      <c r="AH443" s="87"/>
      <c r="AI443" s="36"/>
      <c r="AJ443" s="87"/>
      <c r="AK443" s="36"/>
      <c r="AL443" s="87"/>
      <c r="AM443" s="36"/>
      <c r="AN443" s="87"/>
      <c r="AO443" s="36"/>
      <c r="AP443" s="87"/>
      <c r="AQ443" s="36"/>
      <c r="AR443" s="87"/>
      <c r="AS443" s="36"/>
      <c r="AT443" s="87"/>
      <c r="AU443" s="36"/>
      <c r="AV443" s="87"/>
      <c r="AW443" s="36"/>
      <c r="AX443" s="87"/>
      <c r="AY443" s="36"/>
      <c r="AZ443" s="87"/>
      <c r="BA443" s="36"/>
      <c r="BB443" s="87"/>
    </row>
    <row r="444" spans="1:114" hidden="1">
      <c r="A444" s="84"/>
      <c r="B444" s="86"/>
      <c r="C444" s="86"/>
      <c r="D444" s="86"/>
      <c r="E444" s="86"/>
      <c r="F444" s="86"/>
      <c r="G444" s="35"/>
      <c r="H444" s="75"/>
      <c r="I444" s="36"/>
      <c r="J444" s="87"/>
      <c r="K444" s="36"/>
      <c r="L444" s="87"/>
      <c r="M444" s="36"/>
      <c r="N444" s="87"/>
      <c r="O444" s="36"/>
      <c r="P444" s="87"/>
      <c r="Q444" s="36"/>
      <c r="R444" s="87"/>
      <c r="S444" s="36"/>
      <c r="T444" s="87"/>
      <c r="U444" s="36"/>
      <c r="V444" s="87"/>
      <c r="W444" s="36"/>
      <c r="X444" s="87"/>
      <c r="Y444" s="36"/>
      <c r="Z444" s="87"/>
      <c r="AA444" s="36"/>
      <c r="AB444" s="87"/>
      <c r="AC444" s="36"/>
      <c r="AD444" s="87"/>
      <c r="AE444" s="36"/>
      <c r="AF444" s="87"/>
      <c r="AG444" s="36"/>
      <c r="AH444" s="87"/>
      <c r="AI444" s="36"/>
      <c r="AJ444" s="87"/>
      <c r="AK444" s="36"/>
      <c r="AL444" s="87"/>
      <c r="AM444" s="36"/>
      <c r="AN444" s="87"/>
      <c r="AO444" s="36"/>
      <c r="AP444" s="87"/>
      <c r="AQ444" s="36"/>
      <c r="AR444" s="87"/>
      <c r="AS444" s="36"/>
      <c r="AT444" s="87"/>
      <c r="AU444" s="36"/>
      <c r="AV444" s="87"/>
      <c r="AW444" s="36"/>
      <c r="AX444" s="87"/>
      <c r="AY444" s="36"/>
      <c r="AZ444" s="87"/>
      <c r="BA444" s="36"/>
      <c r="BB444" s="87"/>
    </row>
    <row r="445" spans="1:114" hidden="1">
      <c r="A445" s="84"/>
      <c r="B445" s="86"/>
      <c r="C445" s="86"/>
      <c r="D445" s="86"/>
      <c r="E445" s="86"/>
      <c r="F445" s="86"/>
      <c r="G445" s="35"/>
      <c r="H445" s="75"/>
      <c r="I445" s="36"/>
      <c r="J445" s="87"/>
      <c r="K445" s="36"/>
      <c r="L445" s="87"/>
      <c r="M445" s="36"/>
      <c r="N445" s="87"/>
      <c r="O445" s="36"/>
      <c r="P445" s="87"/>
      <c r="Q445" s="36"/>
      <c r="R445" s="87"/>
      <c r="S445" s="36"/>
      <c r="T445" s="87"/>
      <c r="U445" s="36"/>
      <c r="V445" s="87"/>
      <c r="W445" s="36"/>
      <c r="X445" s="87"/>
      <c r="Y445" s="36"/>
      <c r="Z445" s="87"/>
      <c r="AA445" s="36"/>
      <c r="AB445" s="87"/>
      <c r="AC445" s="36"/>
      <c r="AD445" s="87"/>
      <c r="AE445" s="36"/>
      <c r="AF445" s="87"/>
      <c r="AG445" s="36"/>
      <c r="AH445" s="87"/>
      <c r="AI445" s="36"/>
      <c r="AJ445" s="87"/>
      <c r="AK445" s="36"/>
      <c r="AL445" s="87"/>
      <c r="AM445" s="36"/>
      <c r="AN445" s="87"/>
      <c r="AO445" s="36"/>
      <c r="AP445" s="87"/>
      <c r="AQ445" s="36"/>
      <c r="AR445" s="87"/>
      <c r="AS445" s="36"/>
      <c r="AT445" s="87"/>
      <c r="AU445" s="36"/>
      <c r="AV445" s="87"/>
      <c r="AW445" s="36"/>
      <c r="AX445" s="87"/>
      <c r="AY445" s="36"/>
      <c r="AZ445" s="87"/>
      <c r="BA445" s="36"/>
      <c r="BB445" s="87"/>
    </row>
    <row r="446" spans="1:114">
      <c r="B446" s="7"/>
      <c r="C446" s="7"/>
      <c r="D446" s="7"/>
      <c r="E446" s="7"/>
      <c r="F446" s="7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</row>
    <row r="449" spans="1:54">
      <c r="B449" s="80" t="s">
        <v>314</v>
      </c>
      <c r="C449" s="80"/>
      <c r="F449" s="80"/>
      <c r="G449" s="80" t="s">
        <v>318</v>
      </c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</row>
    <row r="450" spans="1:54"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</row>
    <row r="451" spans="1:54">
      <c r="A451" s="6"/>
      <c r="B451" s="6" t="s">
        <v>317</v>
      </c>
      <c r="C451" s="6"/>
      <c r="D451" s="6"/>
      <c r="G451" s="6" t="s">
        <v>319</v>
      </c>
    </row>
  </sheetData>
  <mergeCells count="13">
    <mergeCell ref="A413:F413"/>
    <mergeCell ref="A143:F143"/>
    <mergeCell ref="A77:F77"/>
    <mergeCell ref="A46:F46"/>
    <mergeCell ref="A224:F224"/>
    <mergeCell ref="A357:F357"/>
    <mergeCell ref="G5:G6"/>
    <mergeCell ref="A5:A6"/>
    <mergeCell ref="C5:C6"/>
    <mergeCell ref="A2:J2"/>
    <mergeCell ref="A3:J3"/>
    <mergeCell ref="E5:E6"/>
    <mergeCell ref="F5:F6"/>
  </mergeCells>
  <phoneticPr fontId="0" type="noConversion"/>
  <printOptions horizontalCentered="1"/>
  <pageMargins left="0" right="0" top="0" bottom="0" header="0" footer="0"/>
  <pageSetup paperSize="9" scale="70" fitToHeight="1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dec  2015</vt:lpstr>
      <vt:lpstr>Foaie1</vt:lpstr>
      <vt:lpstr>'dec  2015'!Print_Area</vt:lpstr>
    </vt:vector>
  </TitlesOfParts>
  <Company>A.N.O.F.M.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ANOFM user</dc:creator>
  <cp:lastModifiedBy>Artemiza Anton</cp:lastModifiedBy>
  <cp:lastPrinted>2016-01-11T06:15:27Z</cp:lastPrinted>
  <dcterms:created xsi:type="dcterms:W3CDTF">2010-02-03T07:47:06Z</dcterms:created>
  <dcterms:modified xsi:type="dcterms:W3CDTF">2016-02-17T09:55:24Z</dcterms:modified>
</cp:coreProperties>
</file>